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3_Population Health Status and Mortality\Sharing Files 4\"/>
    </mc:Choice>
  </mc:AlternateContent>
  <xr:revisionPtr revIDLastSave="0" documentId="13_ncr:1_{FA884D71-B876-4F4F-A3DE-DB58CEA98E2D}"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Southern" sheetId="34" r:id="rId6"/>
    <sheet name="Table_Interlake-Eastern" sheetId="35" r:id="rId7"/>
    <sheet name="Table_PrairieMountain" sheetId="36" r:id="rId8"/>
    <sheet name="Table_Northern" sheetId="37" r:id="rId9"/>
    <sheet name="Table_income_quintiles" sheetId="38" r:id="rId10"/>
    <sheet name="Table_income_quintiles_stats" sheetId="39" r:id="rId11"/>
    <sheet name="Graph Data" sheetId="3" state="hidden" r:id="rId12"/>
    <sheet name="Raw Data" sheetId="1" state="hidden" r:id="rId13"/>
    <sheet name="Raw Inc Data" sheetId="11" state="hidden" r:id="rId14"/>
  </sheets>
  <externalReferences>
    <externalReference r:id="rId15"/>
  </externalReferences>
  <definedNames>
    <definedName name="ambvis_rates_Feb_5_2013hjp" localSheetId="12">'Raw Data'!$B$4:$AL$44</definedName>
    <definedName name="ambvis_rates_Feb_5_2013hjp_1" localSheetId="12">'Raw Data'!$B$4:$AL$44</definedName>
    <definedName name="ambvis_rates_income_Feb_5_2013hjp" localSheetId="13">'Raw Inc Data'!#REF!</definedName>
    <definedName name="cabg_Feb_5_2013hjp" localSheetId="12">'Raw Data'!#REF!</definedName>
    <definedName name="cabg_Feb_5_2013hjp_1" localSheetId="12">'Raw Data'!$B$4:$AL$44</definedName>
    <definedName name="cabg_Feb_5_2013hjp_1_1" localSheetId="12">'Raw Data'!$B$4:$AL$44</definedName>
    <definedName name="cabg_income_Feb_5_2013hjp" localSheetId="13">'Raw Inc Data'!#REF!</definedName>
    <definedName name="cath_Feb_5_2013hjp" localSheetId="12">'Raw Data'!$B$4:$AL$44</definedName>
    <definedName name="cath_Feb_5_2013hjp_1" localSheetId="12">'Raw Data'!$B$4:$AL$44</definedName>
    <definedName name="cath_income_Feb_5_2013hjp" localSheetId="13">'Raw Inc Data'!#REF!</definedName>
    <definedName name="Criteria1">IF((CELL("contents",'[1]district graph data'!E1))="2"," (2)")</definedName>
    <definedName name="dementia_Feb_12_2013hjp" localSheetId="12">'Raw Data'!$B$4:$AL$44</definedName>
    <definedName name="dementia_Feb_12_2013hjp_1" localSheetId="12">'Raw Data'!$B$4:$AL$44</definedName>
    <definedName name="dementia_income_Feb_12_2013hjp" localSheetId="13">'Raw Inc Data'!#REF!</definedName>
    <definedName name="hip_replace_Feb_5_2013hjp" localSheetId="12">'Raw Data'!$B$4:$AL$44</definedName>
    <definedName name="hip_replace_Feb_5_2013hjp_1" localSheetId="12">'Raw Data'!$B$4:$AL$44</definedName>
    <definedName name="hip_replace_income_Feb_5_2013hjp_1" localSheetId="13">'Raw Inc Data'!#REF!</definedName>
    <definedName name="knee_replace_Feb_5_2013hjp" localSheetId="12">'Raw Data'!$B$4:$AL$44</definedName>
    <definedName name="knee_replace_Feb_5_2013hjp_1" localSheetId="12">'Raw Data'!$B$4:$AL$44</definedName>
    <definedName name="knee_replace_income_Feb_5_2013hjp" localSheetId="13">'Raw Inc Data'!#REF!</definedName>
    <definedName name="pci_Feb_5_2013hjp" localSheetId="12">'Raw Data'!$B$4:$AL$44</definedName>
    <definedName name="pci_Feb_5_2013hjp_1" localSheetId="12">'Raw Data'!$B$4:$AL$44</definedName>
    <definedName name="pci_income_Feb_5_2013hjp" localSheetId="13">'Raw Inc Data'!#REF!</definedName>
    <definedName name="_xlnm.Print_Area" localSheetId="9">Table_income_quintiles!$A$1:$J$17</definedName>
    <definedName name="_xlnm.Print_Area" localSheetId="10">Table_income_quintiles_stats!$A$1:$J$13</definedName>
    <definedName name="_xlnm.Print_Area" localSheetId="6">'Table_Interlake-Eastern'!$A$1:$J$12</definedName>
    <definedName name="_xlnm.Print_Area" localSheetId="8">Table_Northern!$A$1:$J$9</definedName>
    <definedName name="_xlnm.Print_Area" localSheetId="7">Table_PrairieMountain!$A$1:$J$9</definedName>
    <definedName name="_xlnm.Print_Area" localSheetId="3">Table_RHAs!$A$1:$J$10</definedName>
    <definedName name="_xlnm.Print_Area" localSheetId="5">Table_Southern!$A$1:$J$9</definedName>
    <definedName name="_xlnm.Print_Area" localSheetId="4">Table_WpgCA!$A$1:$J$20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c r="C22" i="3"/>
  <c r="E22" i="3"/>
  <c r="C23" i="3"/>
  <c r="E23" i="3"/>
  <c r="C24" i="3"/>
  <c r="E24" i="3"/>
  <c r="C20" i="3"/>
  <c r="E20" i="3"/>
  <c r="C26" i="3"/>
  <c r="E26" i="3"/>
  <c r="C27" i="3"/>
  <c r="E27" i="3"/>
  <c r="C28" i="3"/>
  <c r="E28" i="3"/>
  <c r="C29" i="3"/>
  <c r="E29" i="3"/>
  <c r="C25" i="3"/>
  <c r="E25" i="3"/>
  <c r="H37" i="3"/>
  <c r="H36" i="3"/>
  <c r="G37" i="3"/>
  <c r="G36" i="3"/>
  <c r="H35" i="3"/>
  <c r="H39" i="3"/>
  <c r="H34" i="3"/>
  <c r="H38" i="3"/>
  <c r="G35" i="3"/>
  <c r="G39" i="3"/>
  <c r="F35" i="3"/>
  <c r="F39" i="3"/>
  <c r="G34" i="3"/>
  <c r="G38" i="3"/>
  <c r="F34" i="3"/>
  <c r="F38" i="3"/>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c r="E9" i="3"/>
  <c r="E6" i="3"/>
  <c r="E8" i="3"/>
  <c r="E10" i="3"/>
  <c r="C11" i="3"/>
  <c r="B1" i="3"/>
  <c r="E11"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<sst xmlns="http://schemas.openxmlformats.org/spreadsheetml/2006/main" count="1187" uniqueCount="275">
  <si>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</si>
  <si>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</si>
  <si>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</si>
  <si>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</si>
  <si>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</si>
  <si>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</si>
  <si>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</si>
  <si>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</si>
  <si>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</si>
  <si>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</si>
  <si>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</si>
  <si>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</si>
  <si>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</si>
  <si>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</si>
  <si>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</si>
  <si>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</si>
  <si>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</si>
  <si>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</si>
  <si>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</si>
  <si>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</si>
  <si>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</si>
  <si>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</si>
  <si>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</si>
  <si>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</si>
  <si>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</si>
  <si>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</si>
  <si>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</si>
  <si>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</si>
  <si>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</si>
  <si>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</si>
  <si>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</si>
  <si>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</si>
  <si>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</si>
  <si>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</si>
  <si>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</si>
  <si>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</si>
  <si>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</si>
  <si>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</si>
  <si>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</si>
  <si>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</si>
  <si>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</si>
  <si>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</si>
  <si>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</si>
  <si>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</si>
  <si>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</si>
  <si>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</si>
  <si>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</si>
  <si>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</si>
  <si>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</si>
  <si>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</si>
  <si>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</si>
  <si>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</si>
  <si>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</si>
  <si>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</si>
  <si>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</si>
  <si>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</si>
  <si>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</si>
  <si>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</si>
  <si>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</si>
  <si>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</si>
  <si>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</si>
  <si>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</si>
  <si>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</si>
  <si>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</si>
  <si>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</si>
  <si>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</si>
  <si>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</si>
  <si>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</si>
  <si>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</si>
  <si>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</si>
  <si>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</si>
  <si>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</si>
  <si>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</si>
  <si>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</si>
  <si>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</si>
  <si>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</si>
  <si>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</si>
  <si>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</si>
  <si>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</si>
  <si>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</si>
  <si>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</si>
  <si>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</si>
  <si>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</si>
  <si>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</si>
  <si>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</si>
  <si>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</si>
  <si>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</si>
  <si>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</si>
  <si>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</si>
  <si>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</si>
  <si>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</si>
  <si>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</si>
  <si>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</si>
  <si>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</si>
  <si>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</si>
  <si>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</si>
  <si>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</si>
  <si>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</si>
  <si>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</si>
  <si>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</si>
  <si>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</si>
  <si>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</si>
  <si>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(1,2)</t>
  </si>
  <si>
    <t>WE3 PMH South Zone</t>
  </si>
  <si>
    <t>WE2 PMH Brandon Zone</t>
  </si>
  <si>
    <t>WE1 PMH North Zone</t>
  </si>
  <si>
    <t>SO4 Southern East Zone</t>
  </si>
  <si>
    <t>SO2 Southern Mid Zone</t>
  </si>
  <si>
    <t>SO3 Southern West Zone</t>
  </si>
  <si>
    <t>SO1 Southern North Zone</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</si>
  <si>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</si>
  <si>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</si>
  <si>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</si>
  <si>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</si>
  <si>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</si>
  <si>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</si>
  <si>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</si>
  <si>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</si>
  <si>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</si>
  <si>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</si>
  <si>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</si>
  <si>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</si>
  <si>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</si>
  <si>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</si>
  <si>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</si>
  <si>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</si>
  <si>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</si>
  <si>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</si>
  <si>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</si>
  <si>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</si>
  <si>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(1,2,3)</t>
  </si>
  <si>
    <t>Zones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</si>
  <si>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</si>
  <si>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</si>
  <si>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</si>
  <si>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</si>
  <si>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</si>
  <si>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</si>
  <si>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</si>
  <si>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</si>
  <si>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</si>
  <si>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</si>
  <si>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</si>
  <si>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</si>
  <si>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</si>
  <si>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</si>
  <si>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</si>
  <si>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</si>
  <si>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</si>
  <si>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</si>
  <si>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</si>
  <si>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</si>
  <si>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</si>
  <si>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</si>
  <si>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</si>
  <si>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</si>
  <si>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</si>
  <si>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</si>
  <si>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</si>
  <si>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</si>
  <si>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</si>
  <si>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</si>
  <si>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</si>
  <si>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</si>
  <si>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</si>
  <si>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</si>
  <si>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</si>
  <si>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</si>
  <si>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</si>
  <si>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</si>
  <si>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</si>
  <si>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</si>
  <si>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</si>
  <si>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</si>
  <si>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</si>
  <si>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</si>
  <si>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</si>
  <si>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</si>
  <si>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</si>
  <si>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</si>
  <si>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</si>
  <si>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</si>
  <si>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</si>
  <si>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</si>
  <si>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</si>
  <si>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</si>
  <si>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</si>
  <si>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</si>
  <si>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</si>
  <si>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</si>
  <si>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</si>
  <si>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</si>
  <si>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</si>
  <si>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</si>
  <si>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Label 2 rural</t>
  </si>
  <si>
    <t>Label 2 urban</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</si>
  <si>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</si>
  <si>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</si>
  <si>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</si>
  <si>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</si>
  <si>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</si>
  <si>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</si>
  <si>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</si>
  <si>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</si>
  <si>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</si>
  <si>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</si>
  <si>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</si>
  <si>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</si>
  <si>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</si>
  <si>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</si>
  <si>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</si>
  <si>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</si>
  <si>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</si>
  <si>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</si>
  <si>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</si>
  <si>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</si>
  <si>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</si>
  <si>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</si>
  <si>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</si>
  <si>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</si>
  <si>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</si>
  <si>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</si>
  <si>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</si>
  <si>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</si>
  <si>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</si>
  <si>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</si>
  <si>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</si>
  <si>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s</t>
  </si>
  <si>
    <t>(s)</t>
  </si>
  <si>
    <t>I</t>
  </si>
  <si>
    <t>W21 Churchill</t>
  </si>
  <si>
    <t>(2,3)</t>
  </si>
  <si>
    <t>1,2</t>
  </si>
  <si>
    <t>Wpg CAs</t>
  </si>
  <si>
    <t>PT</t>
  </si>
  <si>
    <t>a</t>
  </si>
  <si>
    <t>(1,3,a)</t>
  </si>
  <si>
    <t>(2,3,a)</t>
  </si>
  <si>
    <t>b</t>
  </si>
  <si>
    <t>(1,2,b)</t>
  </si>
  <si>
    <t>(3,b)</t>
  </si>
  <si>
    <t>2008-2012</t>
  </si>
  <si>
    <t>2013-2017</t>
  </si>
  <si>
    <t>2018-2022</t>
  </si>
  <si>
    <t>Adjusted rate (2008-2012)</t>
  </si>
  <si>
    <t>Adjusted rate (2013-2017)</t>
  </si>
  <si>
    <t>Adjusted rate (2018-2022)</t>
  </si>
  <si>
    <t>Health Region</t>
  </si>
  <si>
    <t>Count
(2008-2012)</t>
  </si>
  <si>
    <t>Count
(2013-2017)</t>
  </si>
  <si>
    <t>Count
(2018-2022)</t>
  </si>
  <si>
    <t>Community Area</t>
  </si>
  <si>
    <t>Zone</t>
  </si>
  <si>
    <t>Crude and Age &amp; Sex Adjusted Average Annual Suicide Rates by Regions, 2008-2012, 2013-2017 and 2018-2022(ref), per 10000 age 10+</t>
  </si>
  <si>
    <t xml:space="preserve">date:   February 6, 2025 </t>
  </si>
  <si>
    <t>Crude and Age &amp; Sex Adjusted Average Annual Suicide Rates by Income Quintile, 2008-2012, 2013-2017 and 2018-2022(ref), per 10000 age 10+</t>
  </si>
  <si>
    <t>Total count and average annual rate of deaths per 10,000 residents (10+)</t>
  </si>
  <si>
    <t>Age- and sex-adjusted rate of deaths per 10,000 residents (10+)</t>
  </si>
  <si>
    <t>Crude Rate 
(2008-2012)</t>
  </si>
  <si>
    <t>Adjusted Rate 
(2008-2012)</t>
  </si>
  <si>
    <t>Crude Rate 
(2013-2017)</t>
  </si>
  <si>
    <t>Adjusted Rate 
(2013-2017)</t>
  </si>
  <si>
    <t>Crude Rate 
(2018-2022)</t>
  </si>
  <si>
    <t>Adjusted Rate 
(2018-2022)</t>
  </si>
  <si>
    <t>If you require this document in a different accessible format, please contact us: by phone at 204-789-3819 or by email at info@cpe.umanitoba.ca.</t>
  </si>
  <si>
    <t>End of worksheet</t>
  </si>
  <si>
    <t>bold = statistically significant</t>
  </si>
  <si>
    <t xml:space="preserve">Suicide Counts, Crude Rate, and Adjusted Rates by Health Region, 2008-2012, 2013-2017, and 2018-2022
</t>
  </si>
  <si>
    <t xml:space="preserve">Suicide Counts, Crude Rate, and Adjusted Rates by Winnipeg Community Area, 2008-2012, 2013-2017, and 2018-2022
</t>
  </si>
  <si>
    <t xml:space="preserve">Suicide Counts, Crude Rate, and Adjusted Rates by Zone in Southern Health-Santé Sud, 2008-2012, 2013-2017, and 2018-2022
</t>
  </si>
  <si>
    <t xml:space="preserve">Suicide Counts, Crude Rate, and Adjusted Rates by Zone in Interlake-Eastern RHA, 2008-2012, 2013-2017, and 2018-2022
</t>
  </si>
  <si>
    <t xml:space="preserve">Suicide Counts, Crude Rate, and Adjusted Rates by Zone in Prairie Mountain, 2008-2012, 2013-2017, and 2018-2022
</t>
  </si>
  <si>
    <t xml:space="preserve">Suicide Counts, Crude Rate, and Adjusted Rates by Zone in Northern Health Region, 2008-2012, 2013-2017, and 2018-2022
</t>
  </si>
  <si>
    <t xml:space="preserve">Adjusted Rates of Suicide by Income Quintile, 2008-2012, 2013-2017, and 2018-2022
</t>
  </si>
  <si>
    <t xml:space="preserve">Statistical Tests for Adjusted Rates of Suicide by Income Quintile, 2008-2012, 2013-2017, and 2018-2022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</si>
</sst>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_(* \(#,##0.00\);_(* &quot;-&quot;??_);_(@_)"/>
    <numFmt numFmtId="164" formatCode="0.0000"/>
    <numFmt numFmtId="165" formatCode="[$-409]d\-mmm\-yy;@"/>
    <numFmt numFmtId="166" formatCode="_(* #,##0_);_(* \(#,##0\);_(* &quot;-&quot;??_);_(@_)"/>
    <numFmt numFmtId="167" formatCode="0.0000000"/>
  </numFmts>
  <fonts count="47"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
      <i/>
      <sz val="1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6">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1" fontId="43" fillId="0" borderId="0" xfId="43" applyNumberFormat="1" applyFont="1" applyAlignment="1">
      <alignment vertical="center"/>
    </xf>
    <xf numFmtId="49" fontId="45" fillId="35" borderId="22" xfId="97" applyBorder="1">
      <alignment horizontal="left" vertical="center" indent="1"/>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4" xfId="97" applyBorder="1">
      <alignment horizontal="left" vertical="center" indent="1"/>
    </xf>
    <xf numFmtId="3" fontId="45" fillId="35" borderId="25" xfId="104" quotePrefix="1" applyBorder="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0" fontId="46" fillId="0" borderId="0" xfId="15" applyFont="1" applyAlignment="1">
      <alignment vertical="center"/>
    </xf>
    <xf numFmtId="1" fontId="38" fillId="33" borderId="0" xfId="44" applyNumberFormat="1" applyFont="1" applyFill="1" applyBorder="1" applyAlignment="1">
      <alignment horizontal="right" vertical="center" indent="3"/>
    </xf>
    <xf numFmtId="1" fontId="38" fillId="33" borderId="0" xfId="43" applyNumberFormat="1" applyFont="1" applyFill="1" applyAlignment="1">
      <alignment horizontal="right" vertical="center" indent="3"/>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xf numFmtId="2" fontId="3" fillId="0" borderId="0" xfId="0" applyNumberFormat="1" applyFont="1" applyAlignment="1">
      <alignment horizontal="center"/>
    </xf>
    <xf numFmtId="166" fontId="3" fillId="0" borderId="0" xfId="107" applyNumberFormat="1" applyFont="1" applyFill="1" applyAlignment="1">
      <alignment horizontal="center" vertical="center"/>
    </xf>
    <xf numFmtId="11" fontId="3" fillId="0" borderId="0" xfId="0" applyNumberFormat="1" applyFont="1" applyAlignment="1">
      <alignment horizontal="center"/>
    </xf>
    <xf numFmtId="11" fontId="3" fillId="0" borderId="0" xfId="0" applyNumberFormat="1" applyFont="1"/>
    <xf numFmtId="2" fontId="0" fillId="41" borderId="0" xfId="0" applyNumberFormat="1" applyFill="1" applyAlignment="1">
      <alignment horizontal="right"/>
    </xf>
    <xf numFmtId="167" fontId="0" fillId="0" borderId="0" xfId="0" applyNumberFormat="1" applyAlignment="1">
      <alignment horizontal="right"/>
    </xf>
    <xf numFmtId="4" fontId="41" fillId="0" borderId="11" xfId="102" quotePrefix="1" applyNumberFormat="1" applyFill="1">
      <alignment horizontal="right" vertical="center" indent="3"/>
    </xf>
    <xf numFmtId="3" fontId="45" fillId="35" borderId="23" xfId="104" quotePrefix="1" applyBorder="1">
      <alignment horizontal="right" vertical="center" indent="3"/>
    </xf>
    <xf numFmtId="4" fontId="45" fillId="35" borderId="23" xfId="104" quotePrefix="1" applyNumberFormat="1" applyBorder="1">
      <alignment horizontal="right" vertical="center" indent="3"/>
    </xf>
    <xf numFmtId="4" fontId="45" fillId="35" borderId="25" xfId="104" quotePrefix="1" applyNumberFormat="1" applyBorder="1">
      <alignment horizontal="right" vertical="center" indent="3"/>
    </xf>
    <xf numFmtId="4" fontId="45" fillId="35" borderId="27" xfId="104" quotePrefix="1" applyNumberFormat="1" applyBorder="1">
      <alignment horizontal="right" vertical="center" indent="3"/>
    </xf>
    <xf numFmtId="0" fontId="41" fillId="0" borderId="0" xfId="0" applyFont="1"/>
    <xf numFmtId="0" fontId="38" fillId="0" borderId="0" xfId="2" applyAlignment="1">
      <alignment vertical="center"/>
    </xf>
    <xf numFmtId="0" fontId="33" fillId="0" borderId="0" xfId="3"/>
    <xf numFmtId="2" fontId="0" fillId="34" borderId="0" xfId="0" applyNumberFormat="1" applyFill="1" applyAlignment="1">
      <alignment horizontal="center"/>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09">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08"/>
      <tableStyleElement type="headerRow" dxfId="107"/>
      <tableStyleElement type="totalRow" dxfId="106"/>
      <tableStyleElement type="firstColumn" dxfId="105"/>
      <tableStyleElement type="firstRowStripe" dxfId="104"/>
      <tableStyleElement type="secondRowStripe" dxfId="103"/>
      <tableStyleElement type="firstHeaderCell" dxfId="102"/>
      <tableStyleElement type="lastHeaderCell" dxfId="101"/>
      <tableStyleElement type="firstTotalCell" dxfId="100"/>
      <tableStyleElement type="lastTotalCell" dxfId="99"/>
    </tableStyle>
    <tableStyle name="Dark Teal 4 -no total" pivot="0" count="7" xr9:uid="{715E95E6-B84B-410A-991C-67C9DAE55875}">
      <tableStyleElement type="wholeTable" dxfId="98"/>
      <tableStyleElement type="headerRow" dxfId="97"/>
      <tableStyleElement type="firstColumn" dxfId="96"/>
      <tableStyleElement type="firstRowStripe" dxfId="95"/>
      <tableStyleElement type="secondRowStripe" dxfId="94"/>
      <tableStyleElement type="firstHeaderCell" dxfId="93"/>
      <tableStyleElement type="lastHeaderCell" dxfId="9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styles" Target="styles.xml"/><Relationship Id="rId3" Type="http://schemas.openxmlformats.org/officeDocument/2006/relationships/chartsheet" Target="chartsheets/sheet3.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connections" Target="connections.xml"/><Relationship Id="rId2" Type="http://schemas.openxmlformats.org/officeDocument/2006/relationships/chartsheet" Target="chart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externalLink" Target="externalLinks/externalLink1.xml"/><Relationship Id="rId10" Type="http://schemas.openxmlformats.org/officeDocument/2006/relationships/worksheet" Target="worksheets/sheet7.xml"/><Relationship Id="rId19"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74445674396269479"/>
        </c:manualLayout>
      </c:layout>
      <c:barChart>
        <c:barDir val="bar"/>
        <c:grouping val="clustered"/>
        <c:varyColors val="0"/>
        <c:ser>
          <c:idx val="4"/>
          <c:order val="0"/>
          <c:tx>
            <c:strRef>
              <c:f>'Graph Data'!$H$5</c:f>
              <c:strCache>
                <c:ptCount val="1"/>
                <c:pt idx="0">
                  <c:v>2018-2022</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(1,2,3)</c:v>
                  </c:pt>
                  <c:pt idx="2">
                    <c:v>Prairie Mountain Health  </c:v>
                  </c:pt>
                  <c:pt idx="3">
                    <c:v>Interlake-Eastern RHA  </c:v>
                  </c:pt>
                  <c:pt idx="4">
                    <c:v>Winnipeg RHA  </c:v>
                  </c:pt>
                  <c:pt idx="5">
                    <c:v>Southern Health-Santé Sud (1,2)</c:v>
                  </c:pt>
                </c:lvl>
                <c:lvl>
                  <c:pt idx="0">
                    <c:v>   </c:v>
                  </c:pt>
                </c:lvl>
              </c:multiLvlStrCache>
            </c:multiLvlStrRef>
          </c:cat>
          <c:val>
            <c:numRef>
              <c:f>'Graph Data'!$H$6:$H$11</c:f>
              <c:numCache>
                <c:formatCode>0.00</c:formatCode>
                <c:ptCount val="6"/>
                <c:pt idx="0">
                  <c:v>1.48365407</c:v>
                </c:pt>
                <c:pt idx="1">
                  <c:v>4.6185832036000001</c:v>
                </c:pt>
                <c:pt idx="2">
                  <c:v>1.8959480980000001</c:v>
                </c:pt>
                <c:pt idx="3">
                  <c:v>1.4244253405</c:v>
                </c:pt>
                <c:pt idx="4">
                  <c:v>1.1411161314</c:v>
                </c:pt>
                <c:pt idx="5">
                  <c:v>1.0887242078999999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2013-2017</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c:v>
                  </c:pt>
                  <c:pt idx="3">
                    <c:v>Interlake-Eastern RHA  </c:v>
                  </c:pt>
                  <c:pt idx="4">
                    <c:v>Winnipeg RHA  </c:v>
                  </c:pt>
                  <c:pt idx="5">
                    <c:v>Southern Health-Santé Sud (1,2)</c:v>
                  </c:pt>
                </c:lvl>
                <c:lvl>
                  <c:pt idx="0">
                    <c:v>   </c:v>
                  </c:pt>
                </c:lvl>
              </c:multiLvlStrCache>
            </c:multiLvlStrRef>
          </c:cat>
          <c:val>
            <c:numRef>
              <c:f>'Graph Data'!$G$6:$G$11</c:f>
              <c:numCache>
                <c:formatCode>0.00</c:formatCode>
                <c:ptCount val="6"/>
                <c:pt idx="0">
                  <c:v>1.596451284</c:v>
                </c:pt>
                <c:pt idx="1">
                  <c:v>4.5554601573999998</c:v>
                </c:pt>
                <c:pt idx="2">
                  <c:v>1.5617835281000001</c:v>
                </c:pt>
                <c:pt idx="3">
                  <c:v>1.9489968800999999</c:v>
                </c:pt>
                <c:pt idx="4">
                  <c:v>1.3728888990000001</c:v>
                </c:pt>
                <c:pt idx="5">
                  <c:v>0.9223637938</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2008-2012</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c:v>
                  </c:pt>
                  <c:pt idx="3">
                    <c:v>Interlake-Eastern RHA  </c:v>
                  </c:pt>
                  <c:pt idx="4">
                    <c:v>Winnipeg RHA  </c:v>
                  </c:pt>
                  <c:pt idx="5">
                    <c:v>Southern Health-Santé Sud (1,2)</c:v>
                  </c:pt>
                </c:lvl>
                <c:lvl>
                  <c:pt idx="0">
                    <c:v>   </c:v>
                  </c:pt>
                </c:lvl>
              </c:multiLvlStrCache>
            </c:multiLvlStrRef>
          </c:cat>
          <c:val>
            <c:numRef>
              <c:f>'Graph Data'!$F$6:$F$11</c:f>
              <c:numCache>
                <c:formatCode>0.00</c:formatCode>
                <c:ptCount val="6"/>
                <c:pt idx="0">
                  <c:v>1.6482940041</c:v>
                </c:pt>
                <c:pt idx="1">
                  <c:v>4.4457631959999997</c:v>
                </c:pt>
                <c:pt idx="2">
                  <c:v>1.5925417969</c:v>
                </c:pt>
                <c:pt idx="3">
                  <c:v>2.1997233708000001</c:v>
                </c:pt>
                <c:pt idx="4">
                  <c:v>1.4670078924000001</c:v>
                </c:pt>
                <c:pt idx="5">
                  <c:v>0.78807471129999995</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5.5"/>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7094218102774459"/>
          <c:y val="9.2951403801797505E-2"/>
          <c:w val="0.1709606833002516"/>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1910327926223331"/>
          <c:w val="0.8661362333747884"/>
          <c:h val="0.53449195855830911"/>
        </c:manualLayout>
      </c:layout>
      <c:lineChart>
        <c:grouping val="standard"/>
        <c:varyColors val="0"/>
        <c:ser>
          <c:idx val="0"/>
          <c:order val="0"/>
          <c:tx>
            <c:strRef>
              <c:f>'Graph Data'!$F$38</c:f>
              <c:strCache>
                <c:ptCount val="1"/>
                <c:pt idx="0">
                  <c:v>2008-2012*</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3.5695156852999999</c:v>
                </c:pt>
                <c:pt idx="1">
                  <c:v>1.9593421391000001</c:v>
                </c:pt>
                <c:pt idx="2">
                  <c:v>1.0065009529</c:v>
                </c:pt>
                <c:pt idx="3">
                  <c:v>1.8675407368000001</c:v>
                </c:pt>
                <c:pt idx="4">
                  <c:v>1.1939455560000001</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3.1262751410999998</c:v>
                </c:pt>
                <c:pt idx="1">
                  <c:v>2.1765469047999999</c:v>
                </c:pt>
                <c:pt idx="2">
                  <c:v>1.5409218957999999</c:v>
                </c:pt>
                <c:pt idx="3">
                  <c:v>1.1799989420000001</c:v>
                </c:pt>
                <c:pt idx="4">
                  <c:v>1.3843225504000001</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2.3369084443000001</c:v>
                </c:pt>
                <c:pt idx="1">
                  <c:v>3.3925683346</c:v>
                </c:pt>
                <c:pt idx="2">
                  <c:v>1.5439277201999999</c:v>
                </c:pt>
                <c:pt idx="3">
                  <c:v>0.95785734249999999</c:v>
                </c:pt>
                <c:pt idx="4">
                  <c:v>1.3519221475000001</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4"/>
        </c:scaling>
        <c:delete val="0"/>
        <c:axPos val="l"/>
        <c:numFmt formatCode="#,##0.0" sourceLinked="0"/>
        <c:majorTickMark val="out"/>
        <c:minorTickMark val="none"/>
        <c:tickLblPos val="nextTo"/>
        <c:spPr>
          <a:ln>
            <a:solidFill>
              <a:schemeClr val="tx1"/>
            </a:solidFill>
          </a:ln>
        </c:spPr>
        <c:crossAx val="27073536"/>
        <c:crosses val="autoZero"/>
        <c:crossBetween val="between"/>
        <c:majorUnit val="0.5"/>
      </c:valAx>
      <c:spPr>
        <a:ln>
          <a:solidFill>
            <a:schemeClr val="tx1"/>
          </a:solidFill>
        </a:ln>
      </c:spPr>
    </c:plotArea>
    <c:legend>
      <c:legendPos val="r"/>
      <c:layout>
        <c:manualLayout>
          <c:xMode val="edge"/>
          <c:yMode val="edge"/>
          <c:x val="0.74937310981687932"/>
          <c:y val="0.13727170416539175"/>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1910327926223331"/>
          <c:w val="0.8661362333747884"/>
          <c:h val="0.53143940267971146"/>
        </c:manualLayout>
      </c:layout>
      <c:lineChart>
        <c:grouping val="standard"/>
        <c:varyColors val="0"/>
        <c:ser>
          <c:idx val="0"/>
          <c:order val="0"/>
          <c:tx>
            <c:strRef>
              <c:f>'Graph Data'!$F$39</c:f>
              <c:strCache>
                <c:ptCount val="1"/>
                <c:pt idx="0">
                  <c:v>2008-2012*</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3.2336788708999999</c:v>
                </c:pt>
                <c:pt idx="1">
                  <c:v>1.5260967776000001</c:v>
                </c:pt>
                <c:pt idx="2">
                  <c:v>1.0765729299</c:v>
                </c:pt>
                <c:pt idx="3">
                  <c:v>0.84682164000000004</c:v>
                </c:pt>
                <c:pt idx="4">
                  <c:v>0.63541743699999997</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2.5324225545000001</c:v>
                </c:pt>
                <c:pt idx="1">
                  <c:v>1.5012088544</c:v>
                </c:pt>
                <c:pt idx="2">
                  <c:v>1.3240128128999999</c:v>
                </c:pt>
                <c:pt idx="3">
                  <c:v>0.89021134400000002</c:v>
                </c:pt>
                <c:pt idx="4">
                  <c:v>0.70486945690000002</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1.9995710070999999</c:v>
                </c:pt>
                <c:pt idx="1">
                  <c:v>1.3324185804999999</c:v>
                </c:pt>
                <c:pt idx="2">
                  <c:v>0.88816256149999995</c:v>
                </c:pt>
                <c:pt idx="3">
                  <c:v>0.84527272019999999</c:v>
                </c:pt>
                <c:pt idx="4">
                  <c:v>0.73803242069999997</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4"/>
          <c:min val="0"/>
        </c:scaling>
        <c:delete val="0"/>
        <c:axPos val="l"/>
        <c:numFmt formatCode="#,##0.0" sourceLinked="0"/>
        <c:majorTickMark val="out"/>
        <c:minorTickMark val="none"/>
        <c:tickLblPos val="nextTo"/>
        <c:spPr>
          <a:ln>
            <a:solidFill>
              <a:schemeClr val="tx1"/>
            </a:solidFill>
          </a:ln>
        </c:spPr>
        <c:crossAx val="27073536"/>
        <c:crosses val="autoZero"/>
        <c:crossBetween val="between"/>
        <c:majorUnit val="0.5"/>
      </c:valAx>
      <c:spPr>
        <a:ln>
          <a:solidFill>
            <a:schemeClr val="tx1"/>
          </a:solidFill>
        </a:ln>
      </c:spPr>
    </c:plotArea>
    <c:legend>
      <c:legendPos val="r"/>
      <c:layout>
        <c:manualLayout>
          <c:xMode val="edge"/>
          <c:yMode val="edge"/>
          <c:x val="0.74323377789498801"/>
          <c:y val="0.14480116780982488"/>
          <c:w val="0.20219037934154638"/>
          <c:h val="0.15717047799964232"/>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suicide rate by Manitoba health region for the periods 2008–2012, 2013–2017, and 2018–2022. Values are based on the age- and sex-adjusted average annual rate of death among residents aged 10 and olde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3.17123E-7</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78864" cy="46264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3.31: Suicide Rate by Health Region,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per 10,000 residents (age 10+)</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suicide rate by rural income quintile for the time periods 2008-2012, 2013-2017, and 2018-2022, based on the age- and sex-adjusted rate of deaths among residents aged 10 and older. Data points are plotted for quintile and connected with lines for visual reference.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Suicide Rate by Rural Income Quintile,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per 10,000 residents (age 10+)</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suicide rate by urban income quintile for the time periods 2008-2012, 2013-2017, and 2018-2022, based on the age- and sex-adjusted rate of deaths among residents aged 10 and older. Data points are plotted for quintile and connected with lines for visual reference.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Suicide Rate by Urban Income Quintile,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per 10,000 residents (age 10+)</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2138A95-517B-4C0B-A63C-901D95B433C6}"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8DC9740-37FD-4EC5-A0CA-8FBF45594D40}"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AA1ECEA8-80E9-43FB-898B-7A01FC48783F}"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8592C01E-0727-44BA-973F-6792E6F8E875}"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DB99BC1C-893A-4854-BEAF-FF30CC1F6271}"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F5DC1217-C332-461D-BE3D-95A60E08B06A}"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8F32BE4A-B9F9-4D9F-89D2-F1654937EC07}"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91" dataDxfId="89" headerRowBorderDxfId="90" tableBorderDxfId="88">
  <tableColumns count="10">
    <tableColumn id="1" xr3:uid="{13204934-9070-47FA-BCE4-2E126490146A}" name="Health Region" dataDxfId="87"/>
    <tableColumn id="2" xr3:uid="{9D13B654-D55D-4E61-A4A1-B01F394BFA69}" name="Count_x000a_(2008-2012)" dataDxfId="86" dataCellStyle="Data - counts"/>
    <tableColumn id="3" xr3:uid="{E609746C-577D-448D-A2D5-107C5EC3FC4F}" name="Crude Rate _x000a_(2008-2012)" dataDxfId="85" dataCellStyle="Data - counts"/>
    <tableColumn id="9" xr3:uid="{E533163E-0B38-4D72-A5E4-7C9E8DE92DB0}" name="Adjusted Rate _x000a_(2008-2012)" dataDxfId="84" dataCellStyle="Data - counts"/>
    <tableColumn id="4" xr3:uid="{E905B87B-6CF6-472D-A463-4DD4DF0F4579}" name="Count_x000a_(2013-2017)" dataDxfId="83" dataCellStyle="Data - counts"/>
    <tableColumn id="5" xr3:uid="{42AC696E-0C0F-41CD-87FE-48FEB719A977}" name="Crude Rate _x000a_(2013-2017)" dataDxfId="82" dataCellStyle="Data - counts"/>
    <tableColumn id="10" xr3:uid="{9B6946B1-8EB7-4F82-B7C6-45A6E18E0B8E}" name="Adjusted Rate _x000a_(2013-2017)" dataDxfId="81" dataCellStyle="Data - counts"/>
    <tableColumn id="6" xr3:uid="{98A3EF03-EBD3-4B5B-968D-B7D8D08DA0B7}" name="Count_x000a_(2018-2022)" dataDxfId="80" dataCellStyle="Data - counts"/>
    <tableColumn id="7" xr3:uid="{207C225F-DEFE-422A-B44A-EF5A1D5B5E9B}" name="Crude Rate _x000a_(2018-2022)" dataDxfId="79" dataCellStyle="Data - counts"/>
    <tableColumn id="12" xr3:uid="{99B711D0-E2B7-4818-8B64-BF6600B64A94}" name="Adjusted Rate _x000a_(2018-2022)" dataDxfId="78" dataCellStyle="Data - counts"/>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77" dataDxfId="75" headerRowBorderDxfId="76" headerRowCellStyle="Column titles white border">
  <tableColumns count="10">
    <tableColumn id="1" xr3:uid="{15A105A5-4238-4990-8FB1-1EC9064EAAF7}" name="Community Area" dataDxfId="74"/>
    <tableColumn id="2" xr3:uid="{F5CE2107-3ABF-4A5E-AE61-0FE7D317DBE0}" name="Count_x000a_(2008-2012)" dataDxfId="73" dataCellStyle="Data - counts"/>
    <tableColumn id="3" xr3:uid="{6986163F-37F9-4C51-B8BF-49EF97C8AA8E}" name="Crude Rate _x000a_(2008-2012)" dataDxfId="72" dataCellStyle="Data - counts"/>
    <tableColumn id="8" xr3:uid="{E1FE3E8A-F8CF-4F43-A07A-29CA47C07498}" name="Adjusted Rate _x000a_(2008-2012)" dataDxfId="71" dataCellStyle="Data - counts"/>
    <tableColumn id="4" xr3:uid="{17D3DE66-4D16-4579-9390-FCE7DFAD63F4}" name="Count_x000a_(2013-2017)" dataDxfId="70" dataCellStyle="Data - counts"/>
    <tableColumn id="5" xr3:uid="{CB9FD7DB-67DB-469A-B19C-D7838272F54A}" name="Crude Rate _x000a_(2013-2017)" dataDxfId="69" dataCellStyle="Data - counts"/>
    <tableColumn id="9" xr3:uid="{13A8AFE8-2E00-4BDF-B370-B87F79D187D2}" name="Adjusted Rate _x000a_(2013-2017)" dataDxfId="68" dataCellStyle="Data - counts"/>
    <tableColumn id="6" xr3:uid="{DE6F0234-9AFC-4F7C-B44E-7E3EF1DFD886}" name="Count_x000a_(2018-2022)" dataDxfId="67" dataCellStyle="Data - counts"/>
    <tableColumn id="7" xr3:uid="{DEF3260F-6C20-44F1-A215-7DE7E706528E}" name="Crude Rate _x000a_(2018-2022)" dataDxfId="66" dataCellStyle="Data - counts"/>
    <tableColumn id="10" xr3:uid="{FD57EE1E-18E1-452C-A821-2E362C658130}" name="Adjusted Rate _x000a_(2018-2022)" dataDxfId="65" dataCellStyle="Data - counts"/>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8" totalsRowShown="0" headerRowDxfId="64" dataDxfId="62" headerRowBorderDxfId="63" headerRowCellStyle="Column titles white border">
  <tableColumns count="10">
    <tableColumn id="1" xr3:uid="{56E8EF34-C172-47DD-9A69-8731AF4BEA3C}" name="Zone" dataDxfId="61"/>
    <tableColumn id="2" xr3:uid="{2C3FE038-D845-4E55-81E9-9689AAFF2A87}" name="Count_x000a_(2008-2012)" dataDxfId="60"/>
    <tableColumn id="3" xr3:uid="{BA0D3DA2-FE1B-492A-B643-3CFEFEDAF728}" name="Crude Rate _x000a_(2008-2012)" dataDxfId="59"/>
    <tableColumn id="8" xr3:uid="{CFB65243-E5B2-44C6-8D0C-FB9438A58613}" name="Adjusted Rate _x000a_(2008-2012)" dataDxfId="58"/>
    <tableColumn id="4" xr3:uid="{65A87695-A081-48FE-8DE3-008DDF3ABE7B}" name="Count_x000a_(2013-2017)" dataDxfId="57"/>
    <tableColumn id="5" xr3:uid="{94433568-4669-42E6-80A7-30B3ED87FD6E}" name="Crude Rate _x000a_(2013-2017)" dataDxfId="56" dataCellStyle="Data - percent"/>
    <tableColumn id="9" xr3:uid="{3F299B8B-FCEB-4979-A7AE-BD2BD5C89E3E}" name="Adjusted Rate _x000a_(2013-2017)" dataDxfId="55" dataCellStyle="Data - percent"/>
    <tableColumn id="6" xr3:uid="{F9BAEEB1-906A-4FDA-B891-D116C64ECB71}" name="Count_x000a_(2018-2022)" dataDxfId="54"/>
    <tableColumn id="7" xr3:uid="{0CF98AB4-2418-42C1-BA44-73FF78F5589D}" name="Crude Rate _x000a_(2018-2022)" dataDxfId="53" dataCellStyle="Data - percent"/>
    <tableColumn id="10" xr3:uid="{9C6E716E-CAD9-42C6-B721-1B82BF58347E}" name="Adjusted Rate _x000a_(2018-2022)" dataDxfId="52"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11" totalsRowShown="0" headerRowDxfId="51" dataDxfId="49" headerRowBorderDxfId="50" headerRowCellStyle="Column titles white border">
  <tableColumns count="10">
    <tableColumn id="1" xr3:uid="{F950CF07-5D56-45EA-9912-AE960FEF62C5}" name="Zone" dataDxfId="48"/>
    <tableColumn id="2" xr3:uid="{D577F4E8-AFD3-4919-A21A-04C97EBB4CD7}" name="Count_x000a_(2008-2012)" dataDxfId="47"/>
    <tableColumn id="3" xr3:uid="{E7B9AA8C-BAA1-45C8-B8D1-E513DF08F7CD}" name="Crude Rate _x000a_(2008-2012)" dataDxfId="46"/>
    <tableColumn id="8" xr3:uid="{5833F9F7-6CE0-4C5D-9C27-545F1A6F2CD5}" name="Adjusted Rate _x000a_(2008-2012)" dataDxfId="45"/>
    <tableColumn id="4" xr3:uid="{AA22EA7D-5DC0-4F3A-8ECA-5325860C71C2}" name="Count_x000a_(2013-2017)" dataDxfId="44"/>
    <tableColumn id="5" xr3:uid="{8961EBF3-9061-40CF-8EED-1A80E878AA94}" name="Crude Rate _x000a_(2013-2017)" dataDxfId="43" dataCellStyle="Data - percent"/>
    <tableColumn id="9" xr3:uid="{670C5F53-3547-4206-A3B4-00F4526F41EF}" name="Adjusted Rate _x000a_(2013-2017)" dataDxfId="42" dataCellStyle="Data - percent"/>
    <tableColumn id="6" xr3:uid="{5AE41F3B-C96C-4164-9A3A-D1DA1E86C419}" name="Count_x000a_(2018-2022)" dataDxfId="41"/>
    <tableColumn id="7" xr3:uid="{CC94DDF7-9E48-4746-955D-E442C96C3982}" name="Crude Rate _x000a_(2018-2022)" dataDxfId="40" dataCellStyle="Data - percent"/>
    <tableColumn id="10" xr3:uid="{1DCF345B-E210-451E-A2D4-F32F96B5D28A}" name="Adjusted Rate _x000a_(2018-2022)" dataDxfId="39" dataCellStyle="Data - 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8" totalsRowShown="0" headerRowDxfId="38" dataDxfId="36" headerRowBorderDxfId="37" headerRowCellStyle="Column titles white border">
  <tableColumns count="10">
    <tableColumn id="1" xr3:uid="{FE5F8FC8-159A-4DF3-B7D2-2F19ED803D96}" name="Zone" dataDxfId="35"/>
    <tableColumn id="2" xr3:uid="{0C48451A-9843-46CF-881D-DCD2932FAB8E}" name="Count_x000a_(2008-2012)" dataDxfId="34"/>
    <tableColumn id="3" xr3:uid="{26BCE2F9-001A-4F33-B3FE-6D6410B9F6A9}" name="Crude Rate _x000a_(2008-2012)" dataDxfId="33"/>
    <tableColumn id="8" xr3:uid="{78EE06CD-91BE-4824-9F4D-66929B7D5852}" name="Adjusted Rate _x000a_(2008-2012)" dataDxfId="32"/>
    <tableColumn id="4" xr3:uid="{ACE4089F-A593-4169-8211-DB959B0A7642}" name="Count_x000a_(2013-2017)" dataDxfId="31"/>
    <tableColumn id="5" xr3:uid="{BBAF5251-1946-45AA-B1BE-33DD00E61DDF}" name="Crude Rate _x000a_(2013-2017)" dataDxfId="30" dataCellStyle="Data - percent"/>
    <tableColumn id="9" xr3:uid="{0243E1F9-2123-42A5-BB23-E877D5619A14}" name="Adjusted Rate _x000a_(2013-2017)" dataDxfId="29" dataCellStyle="Data - percent"/>
    <tableColumn id="6" xr3:uid="{2EBEEC92-8AF4-4122-8D62-E2CACC3843A9}" name="Count_x000a_(2018-2022)" dataDxfId="28"/>
    <tableColumn id="7" xr3:uid="{EE37DAC4-2A3A-4DD3-9407-19801A4F6813}" name="Crude Rate _x000a_(2018-2022)" dataDxfId="27" dataCellStyle="Data - percent"/>
    <tableColumn id="10" xr3:uid="{E85AC16D-EACE-461E-8B26-B1F5656F1FD6}" name="Adjusted Rate _x000a_(2018-2022)" dataDxfId="26" dataCellStyle="Data - 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8" totalsRowShown="0" headerRowDxfId="25" dataDxfId="23" headerRowBorderDxfId="24" headerRowCellStyle="Column titles white border">
  <tableColumns count="10">
    <tableColumn id="1" xr3:uid="{6E1F500A-8750-4D61-92EF-BE362543E70C}" name="Zone" dataDxfId="22"/>
    <tableColumn id="2" xr3:uid="{71437E27-5219-4322-8B51-D5994C0FEE0A}" name="Count_x000a_(2008-2012)" dataDxfId="21"/>
    <tableColumn id="3" xr3:uid="{054969E8-9BFF-44EA-9AC6-6F628BFD315E}" name="Crude Rate _x000a_(2008-2012)" dataDxfId="20"/>
    <tableColumn id="8" xr3:uid="{D76499AF-A597-492A-91E1-B9288188753A}" name="Adjusted Rate _x000a_(2008-2012)" dataDxfId="19"/>
    <tableColumn id="4" xr3:uid="{82B9FAD0-A182-4979-A453-ABA4A726790B}" name="Count_x000a_(2013-2017)" dataDxfId="18"/>
    <tableColumn id="5" xr3:uid="{112A539F-2360-4C14-A71A-5D32AF2F734D}" name="Crude Rate _x000a_(2013-2017)" dataDxfId="17" dataCellStyle="Data - percent"/>
    <tableColumn id="9" xr3:uid="{7A0D3EB2-8D1A-44C5-A259-DABF8E4C74B0}" name="Adjusted Rate _x000a_(2013-2017)" dataDxfId="16" dataCellStyle="Data - percent"/>
    <tableColumn id="6" xr3:uid="{FB9C8903-1AC8-4A75-8E6F-8F2F08F49C57}" name="Count_x000a_(2018-2022)" dataDxfId="15"/>
    <tableColumn id="7" xr3:uid="{290570BD-3038-4C7F-AC18-9BCCFD7BFA28}" name="Crude Rate _x000a_(2018-2022)" dataDxfId="14" dataCellStyle="Data - percent"/>
    <tableColumn id="10" xr3:uid="{926D0B2F-0520-4633-993E-B9FF02B30FFE}" name="Adjusted Rate _x000a_(2018-2022)" dataDxfId="13" dataCellStyle="Data - percent"/>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08-2012)" dataDxfId="8" dataCellStyle="Data - percent"/>
    <tableColumn id="3" xr3:uid="{25DBBBAA-19F0-44AB-A7A3-E2C9680F4E3D}" name="Adjusted rate (2013-2017)" dataDxfId="7" dataCellStyle="Data - percent"/>
    <tableColumn id="4" xr3:uid="{B1A4B07F-07FA-4054-9241-0E968E724E9B}" name="Adjusted rate (2018-2022)" dataDxfId="6" dataCellStyle="Data - percent"/>
  </tableColumns>
  <tableStyleInfo name="Dark Teal 4 -no total"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7C050B7-7F13-42EA-9BA7-D35CE9F4A662}" name="Table919331221303948664" displayName="Table919331221303948664" ref="A2:B12" totalsRowShown="0" headerRowDxfId="5" dataDxfId="3" headerRowBorderDxfId="4">
  <tableColumns count="2">
    <tableColumn id="1" xr3:uid="{60CB77F1-F07E-4110-A237-1BEFF0606B23}" name="Statistical Tests" dataDxfId="2"/>
    <tableColumn id="2" xr3:uid="{3FB0E929-6BD5-44FA-BAA8-0713AACC78D7}"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3" Type="http://schemas.openxmlformats.org/officeDocument/2006/relationships/queryTable" Target="../queryTables/queryTable2.xml"/><Relationship Id="rId7" Type="http://schemas.openxmlformats.org/officeDocument/2006/relationships/queryTable" Target="../queryTables/queryTable6.xml"/><Relationship Id="rId12" Type="http://schemas.openxmlformats.org/officeDocument/2006/relationships/queryTable" Target="../queryTables/queryTable11.xml"/><Relationship Id="rId2" Type="http://schemas.openxmlformats.org/officeDocument/2006/relationships/queryTable" Target="../queryTables/queryTable1.xml"/><Relationship Id="rId1" Type="http://schemas.openxmlformats.org/officeDocument/2006/relationships/printerSettings" Target="../printerSettings/printerSettings13.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80" zoomScaleNormal="80" workbookViewId="0"/>
  </sheetViews>
  <sheetFormatPr defaultColWidth="9.33203125" defaultRowHeight="15" x14ac:dyDescent="0.25"/>
  <cols>
    <col min="1" max="1" width="50.77734375" style="72" customWidth="1"/>
    <col min="2" max="2" width="20.77734375" style="71" customWidth="1"/>
    <col min="3" max="7" width="20.77734375" style="72" customWidth="1"/>
    <col min="8" max="8" width="20.77734375" style="71" customWidth="1"/>
    <col min="9" max="10" width="20.77734375" style="72" customWidth="1"/>
    <col min="11" max="12" width="10.5546875" style="72" customWidth="1"/>
    <col min="13" max="16384" width="9.33203125" style="72"/>
  </cols>
  <sheetData>
    <row r="1" spans="1:18" s="60" customFormat="1" ht="18.899999999999999" customHeight="1" x14ac:dyDescent="0.3">
      <c r="A1" s="123" t="s">
        <v>267</v>
      </c>
      <c r="B1" s="59"/>
      <c r="C1" s="59"/>
      <c r="D1" s="59"/>
      <c r="E1" s="59"/>
      <c r="F1" s="59"/>
      <c r="G1" s="59"/>
      <c r="H1" s="59"/>
      <c r="I1" s="59"/>
      <c r="J1" s="59"/>
      <c r="K1" s="59"/>
      <c r="L1" s="59"/>
    </row>
    <row r="2" spans="1:18" s="60" customFormat="1" ht="18.899999999999999" customHeight="1" x14ac:dyDescent="0.3">
      <c r="A2" s="1" t="s">
        <v>256</v>
      </c>
      <c r="B2" s="61"/>
      <c r="C2" s="61"/>
      <c r="D2" s="61"/>
      <c r="E2" s="61"/>
      <c r="F2" s="61"/>
      <c r="G2" s="61"/>
      <c r="H2" s="61"/>
      <c r="I2" s="61"/>
      <c r="J2" s="61"/>
      <c r="K2" s="59"/>
      <c r="L2" s="59"/>
    </row>
    <row r="3" spans="1:18" s="64" customFormat="1" ht="54" customHeight="1" x14ac:dyDescent="0.3">
      <c r="A3" s="95" t="s">
        <v>247</v>
      </c>
      <c r="B3" s="62" t="s">
        <v>248</v>
      </c>
      <c r="C3" s="62" t="s">
        <v>258</v>
      </c>
      <c r="D3" s="62" t="s">
        <v>259</v>
      </c>
      <c r="E3" s="62" t="s">
        <v>249</v>
      </c>
      <c r="F3" s="62" t="s">
        <v>260</v>
      </c>
      <c r="G3" s="62" t="s">
        <v>261</v>
      </c>
      <c r="H3" s="62" t="s">
        <v>250</v>
      </c>
      <c r="I3" s="62" t="s">
        <v>262</v>
      </c>
      <c r="J3" s="63" t="s">
        <v>263</v>
      </c>
      <c r="Q3" s="65"/>
      <c r="R3" s="65"/>
    </row>
    <row r="4" spans="1:18" s="60" customFormat="1" ht="18.899999999999999" customHeight="1" x14ac:dyDescent="0.3">
      <c r="A4" s="66" t="s">
        <v>96</v>
      </c>
      <c r="B4" s="67">
        <v>67</v>
      </c>
      <c r="C4" s="117">
        <v>0.89069687060000002</v>
      </c>
      <c r="D4" s="117">
        <v>0.78807471129999995</v>
      </c>
      <c r="E4" s="67">
        <v>83</v>
      </c>
      <c r="F4" s="117">
        <v>1.0083461908</v>
      </c>
      <c r="G4" s="117">
        <v>0.9223637938</v>
      </c>
      <c r="H4" s="67">
        <v>106</v>
      </c>
      <c r="I4" s="117">
        <v>1.1736387451000001</v>
      </c>
      <c r="J4" s="117">
        <v>1.0887242078999999</v>
      </c>
    </row>
    <row r="5" spans="1:18" s="60" customFormat="1" ht="18.899999999999999" customHeight="1" x14ac:dyDescent="0.3">
      <c r="A5" s="66" t="s">
        <v>91</v>
      </c>
      <c r="B5" s="67">
        <v>494</v>
      </c>
      <c r="C5" s="117">
        <v>1.5858330535</v>
      </c>
      <c r="D5" s="117">
        <v>1.4670078924000001</v>
      </c>
      <c r="E5" s="67">
        <v>504</v>
      </c>
      <c r="F5" s="117">
        <v>1.4974405354</v>
      </c>
      <c r="G5" s="117">
        <v>1.3728888990000001</v>
      </c>
      <c r="H5" s="67">
        <v>429</v>
      </c>
      <c r="I5" s="117">
        <v>1.2149601527</v>
      </c>
      <c r="J5" s="117">
        <v>1.1411161314</v>
      </c>
    </row>
    <row r="6" spans="1:18" s="60" customFormat="1" ht="18.899999999999999" customHeight="1" x14ac:dyDescent="0.3">
      <c r="A6" s="66" t="s">
        <v>49</v>
      </c>
      <c r="B6" s="67">
        <v>113</v>
      </c>
      <c r="C6" s="117">
        <v>2.1088542016999998</v>
      </c>
      <c r="D6" s="117">
        <v>2.1997233708000001</v>
      </c>
      <c r="E6" s="67">
        <v>112</v>
      </c>
      <c r="F6" s="117">
        <v>1.9885904621999999</v>
      </c>
      <c r="G6" s="117">
        <v>1.9489968800999999</v>
      </c>
      <c r="H6" s="67">
        <v>88</v>
      </c>
      <c r="I6" s="117">
        <v>1.4882311358</v>
      </c>
      <c r="J6" s="117">
        <v>1.4244253405</v>
      </c>
    </row>
    <row r="7" spans="1:18" s="60" customFormat="1" ht="18.899999999999999" customHeight="1" x14ac:dyDescent="0.3">
      <c r="A7" s="66" t="s">
        <v>94</v>
      </c>
      <c r="B7" s="67">
        <v>119</v>
      </c>
      <c r="C7" s="117">
        <v>1.6622085024</v>
      </c>
      <c r="D7" s="117">
        <v>1.5925417969</v>
      </c>
      <c r="E7" s="67">
        <v>129</v>
      </c>
      <c r="F7" s="117">
        <v>1.7499545554</v>
      </c>
      <c r="G7" s="117">
        <v>1.5617835281000001</v>
      </c>
      <c r="H7" s="67">
        <v>140</v>
      </c>
      <c r="I7" s="117">
        <v>1.8475043515</v>
      </c>
      <c r="J7" s="117">
        <v>1.8959480980000001</v>
      </c>
    </row>
    <row r="8" spans="1:18" s="60" customFormat="1" ht="18.899999999999999" customHeight="1" x14ac:dyDescent="0.3">
      <c r="A8" s="66" t="s">
        <v>92</v>
      </c>
      <c r="B8" s="67">
        <v>137</v>
      </c>
      <c r="C8" s="117">
        <v>4.7388610821999997</v>
      </c>
      <c r="D8" s="117">
        <v>4.4457631959999997</v>
      </c>
      <c r="E8" s="67">
        <v>140</v>
      </c>
      <c r="F8" s="117">
        <v>4.6387721833000004</v>
      </c>
      <c r="G8" s="117">
        <v>4.5554601573999998</v>
      </c>
      <c r="H8" s="67">
        <v>136</v>
      </c>
      <c r="I8" s="117">
        <v>4.3776636152000004</v>
      </c>
      <c r="J8" s="117">
        <v>4.6185832036000001</v>
      </c>
      <c r="Q8" s="68"/>
    </row>
    <row r="9" spans="1:18" s="60" customFormat="1" ht="18.899999999999999" customHeight="1" x14ac:dyDescent="0.3">
      <c r="A9" s="69" t="s">
        <v>29</v>
      </c>
      <c r="B9" s="118">
        <v>941</v>
      </c>
      <c r="C9" s="119">
        <v>1.7315513871999999</v>
      </c>
      <c r="D9" s="119">
        <v>1.6482940041</v>
      </c>
      <c r="E9" s="118">
        <v>982</v>
      </c>
      <c r="F9" s="119">
        <v>1.6877474690000001</v>
      </c>
      <c r="G9" s="119">
        <v>1.596451284</v>
      </c>
      <c r="H9" s="118">
        <v>908</v>
      </c>
      <c r="I9" s="119">
        <v>1.48365407</v>
      </c>
      <c r="J9" s="119">
        <v>1.48365407</v>
      </c>
    </row>
    <row r="10" spans="1:18" ht="18.899999999999999" customHeight="1" x14ac:dyDescent="0.25">
      <c r="A10" s="70" t="s">
        <v>221</v>
      </c>
    </row>
    <row r="11" spans="1:18" x14ac:dyDescent="0.25">
      <c r="B11" s="72"/>
      <c r="H11" s="72"/>
    </row>
    <row r="12" spans="1:18" x14ac:dyDescent="0.25">
      <c r="A12" s="122" t="s">
        <v>264</v>
      </c>
      <c r="B12" s="73"/>
      <c r="C12" s="73"/>
      <c r="D12" s="73"/>
      <c r="E12" s="73"/>
      <c r="F12" s="73"/>
      <c r="G12" s="73"/>
      <c r="H12" s="73"/>
      <c r="I12" s="73"/>
      <c r="J12" s="73"/>
    </row>
    <row r="13" spans="1:18" x14ac:dyDescent="0.25">
      <c r="B13" s="72"/>
      <c r="H13" s="72"/>
    </row>
    <row r="14" spans="1:18" ht="15.6" x14ac:dyDescent="0.3">
      <c r="A14" s="124" t="s">
        <v>265</v>
      </c>
      <c r="B14" s="72"/>
      <c r="H14" s="72"/>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L1" workbookViewId="0">
      <selection activeCell="AZ34" sqref="AZ34"/>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93"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125"/>
      <c r="W1" s="125"/>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2"/>
      <c r="BE1" s="52"/>
      <c r="BF1" s="52"/>
      <c r="BG1" s="22"/>
      <c r="BH1" s="22"/>
      <c r="BI1" s="22"/>
      <c r="BJ1" s="22"/>
      <c r="BK1" s="22"/>
      <c r="BL1" s="22"/>
      <c r="BM1" s="22"/>
      <c r="BN1" s="22"/>
      <c r="BO1" s="22"/>
      <c r="BP1" s="22"/>
      <c r="BQ1" s="22"/>
      <c r="BR1" s="22"/>
      <c r="BS1" s="22"/>
      <c r="BT1" s="22"/>
      <c r="BU1" s="22"/>
      <c r="BV1" s="22"/>
      <c r="BW1" s="22"/>
    </row>
    <row r="2" spans="1:93" s="5" customFormat="1" x14ac:dyDescent="0.3">
      <c r="A2" s="10"/>
      <c r="C2" s="47"/>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2"/>
      <c r="BE2" s="52"/>
      <c r="BF2" s="52"/>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253</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4"/>
      <c r="BE5" s="94"/>
      <c r="BF5" s="94"/>
    </row>
    <row r="6" spans="1:93" x14ac:dyDescent="0.3">
      <c r="A6" s="10"/>
      <c r="B6" t="s">
        <v>254</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4"/>
      <c r="BE6" s="94"/>
      <c r="BF6" s="94"/>
    </row>
    <row r="7" spans="1:93" x14ac:dyDescent="0.3">
      <c r="A7" s="10"/>
      <c r="B7" t="s">
        <v>0</v>
      </c>
      <c r="C7" s="96" t="s">
        <v>1</v>
      </c>
      <c r="D7" s="97" t="s">
        <v>2</v>
      </c>
      <c r="E7" s="98" t="s">
        <v>3</v>
      </c>
      <c r="F7" s="97" t="s">
        <v>4</v>
      </c>
      <c r="G7" s="97" t="s">
        <v>5</v>
      </c>
      <c r="H7" s="97" t="s">
        <v>6</v>
      </c>
      <c r="I7" s="99" t="s">
        <v>7</v>
      </c>
      <c r="J7" s="97" t="s">
        <v>78</v>
      </c>
      <c r="K7" s="97" t="s">
        <v>79</v>
      </c>
      <c r="L7" s="97" t="s">
        <v>8</v>
      </c>
      <c r="M7" s="97" t="s">
        <v>9</v>
      </c>
      <c r="N7" s="97" t="s">
        <v>10</v>
      </c>
      <c r="O7" s="97" t="s">
        <v>11</v>
      </c>
      <c r="P7" s="97" t="s">
        <v>12</v>
      </c>
      <c r="Q7" s="98" t="s">
        <v>13</v>
      </c>
      <c r="R7" s="97" t="s">
        <v>14</v>
      </c>
      <c r="S7" s="97" t="s">
        <v>15</v>
      </c>
      <c r="T7" s="97" t="s">
        <v>16</v>
      </c>
      <c r="U7" s="99" t="s">
        <v>17</v>
      </c>
      <c r="V7" s="97" t="s">
        <v>80</v>
      </c>
      <c r="W7" s="97" t="s">
        <v>81</v>
      </c>
      <c r="X7" s="97" t="s">
        <v>18</v>
      </c>
      <c r="Y7" s="97" t="s">
        <v>19</v>
      </c>
      <c r="Z7" s="97" t="s">
        <v>20</v>
      </c>
      <c r="AA7" s="97" t="s">
        <v>110</v>
      </c>
      <c r="AB7" s="97" t="s">
        <v>111</v>
      </c>
      <c r="AC7" s="98" t="s">
        <v>112</v>
      </c>
      <c r="AD7" s="97" t="s">
        <v>113</v>
      </c>
      <c r="AE7" s="97" t="s">
        <v>114</v>
      </c>
      <c r="AF7" s="97" t="s">
        <v>115</v>
      </c>
      <c r="AG7" s="99" t="s">
        <v>116</v>
      </c>
      <c r="AH7" s="97" t="s">
        <v>117</v>
      </c>
      <c r="AI7" s="97" t="s">
        <v>118</v>
      </c>
      <c r="AJ7" s="97" t="s">
        <v>119</v>
      </c>
      <c r="AK7" s="97" t="s">
        <v>120</v>
      </c>
      <c r="AL7" s="97" t="s">
        <v>121</v>
      </c>
      <c r="AM7" s="97" t="s">
        <v>122</v>
      </c>
      <c r="AN7" s="97" t="s">
        <v>123</v>
      </c>
      <c r="AO7" s="97" t="s">
        <v>124</v>
      </c>
      <c r="AP7" s="97" t="s">
        <v>125</v>
      </c>
      <c r="AQ7" s="97" t="s">
        <v>21</v>
      </c>
      <c r="AR7" s="97" t="s">
        <v>22</v>
      </c>
      <c r="AS7" s="97" t="s">
        <v>23</v>
      </c>
      <c r="AT7" s="97" t="s">
        <v>24</v>
      </c>
      <c r="AU7" s="96" t="s">
        <v>82</v>
      </c>
      <c r="AV7" s="96" t="s">
        <v>83</v>
      </c>
      <c r="AW7" s="96" t="s">
        <v>126</v>
      </c>
      <c r="AX7" s="96" t="s">
        <v>84</v>
      </c>
      <c r="AY7" s="96" t="s">
        <v>127</v>
      </c>
      <c r="AZ7" s="96" t="s">
        <v>25</v>
      </c>
      <c r="BA7" s="96" t="s">
        <v>26</v>
      </c>
      <c r="BB7" s="96" t="s">
        <v>128</v>
      </c>
      <c r="BC7" s="100" t="s">
        <v>27</v>
      </c>
      <c r="BD7" s="101" t="s">
        <v>75</v>
      </c>
      <c r="BE7" s="101" t="s">
        <v>76</v>
      </c>
      <c r="BF7" s="101" t="s">
        <v>129</v>
      </c>
    </row>
    <row r="8" spans="1:93" s="3" customFormat="1" x14ac:dyDescent="0.3">
      <c r="A8" s="10" t="s">
        <v>220</v>
      </c>
      <c r="B8" s="3" t="s">
        <v>85</v>
      </c>
      <c r="C8" s="102">
        <v>67</v>
      </c>
      <c r="D8" s="103">
        <v>752220</v>
      </c>
      <c r="E8" s="98">
        <v>0.78807471129999995</v>
      </c>
      <c r="F8" s="104">
        <v>0.52821890419999995</v>
      </c>
      <c r="G8" s="104">
        <v>1.1757658533999999</v>
      </c>
      <c r="H8" s="104">
        <v>3.004436E-4</v>
      </c>
      <c r="I8" s="105">
        <v>0.89069687060000002</v>
      </c>
      <c r="J8" s="104">
        <v>0.70103404069999997</v>
      </c>
      <c r="K8" s="104">
        <v>1.1316724570000001</v>
      </c>
      <c r="L8" s="104">
        <v>0.4781153783</v>
      </c>
      <c r="M8" s="104">
        <v>0.32046400870000002</v>
      </c>
      <c r="N8" s="104">
        <v>0.71332289650000003</v>
      </c>
      <c r="O8" s="102">
        <v>83</v>
      </c>
      <c r="P8" s="103">
        <v>823130</v>
      </c>
      <c r="Q8" s="98">
        <v>0.9223637938</v>
      </c>
      <c r="R8" s="104">
        <v>0.62828192579999997</v>
      </c>
      <c r="S8" s="104">
        <v>1.3540974730999999</v>
      </c>
      <c r="T8" s="104">
        <v>5.1031803999999998E-3</v>
      </c>
      <c r="U8" s="105">
        <v>1.0083461908</v>
      </c>
      <c r="V8" s="104">
        <v>0.81316402060000004</v>
      </c>
      <c r="W8" s="104">
        <v>1.2503775557000001</v>
      </c>
      <c r="X8" s="104">
        <v>0.57775880989999995</v>
      </c>
      <c r="Y8" s="104">
        <v>0.39354907480000001</v>
      </c>
      <c r="Z8" s="104">
        <v>0.84819216639999995</v>
      </c>
      <c r="AA8" s="102">
        <v>106</v>
      </c>
      <c r="AB8" s="103">
        <v>903174</v>
      </c>
      <c r="AC8" s="98">
        <v>1.0887242078999999</v>
      </c>
      <c r="AD8" s="104">
        <v>0.75241346490000005</v>
      </c>
      <c r="AE8" s="104">
        <v>1.5753577734999999</v>
      </c>
      <c r="AF8" s="104">
        <v>0.1006279487</v>
      </c>
      <c r="AG8" s="105">
        <v>1.1736387451000001</v>
      </c>
      <c r="AH8" s="104">
        <v>0.97019366799999995</v>
      </c>
      <c r="AI8" s="104">
        <v>1.4197453040000001</v>
      </c>
      <c r="AJ8" s="104">
        <v>0.73381270600000004</v>
      </c>
      <c r="AK8" s="104">
        <v>0.50713537620000004</v>
      </c>
      <c r="AL8" s="104">
        <v>1.0618093566</v>
      </c>
      <c r="AM8" s="104">
        <v>0.44807768180000002</v>
      </c>
      <c r="AN8" s="104">
        <v>1.1803631226</v>
      </c>
      <c r="AO8" s="104">
        <v>0.76905533020000005</v>
      </c>
      <c r="AP8" s="104">
        <v>1.8116474155</v>
      </c>
      <c r="AQ8" s="104">
        <v>0.49780320550000001</v>
      </c>
      <c r="AR8" s="104">
        <v>1.1704014614</v>
      </c>
      <c r="AS8" s="104">
        <v>0.74263910519999998</v>
      </c>
      <c r="AT8" s="104">
        <v>1.8445562202000001</v>
      </c>
      <c r="AU8" s="102">
        <v>1</v>
      </c>
      <c r="AV8" s="102">
        <v>2</v>
      </c>
      <c r="AW8" s="102" t="s">
        <v>28</v>
      </c>
      <c r="AX8" s="102" t="s">
        <v>28</v>
      </c>
      <c r="AY8" s="102" t="s">
        <v>28</v>
      </c>
      <c r="AZ8" s="102" t="s">
        <v>28</v>
      </c>
      <c r="BA8" s="102" t="s">
        <v>28</v>
      </c>
      <c r="BB8" s="102" t="s">
        <v>28</v>
      </c>
      <c r="BC8" s="100" t="s">
        <v>102</v>
      </c>
      <c r="BD8" s="101">
        <v>13.4</v>
      </c>
      <c r="BE8" s="101">
        <v>16.600000000000001</v>
      </c>
      <c r="BF8" s="101">
        <v>21.2</v>
      </c>
      <c r="BG8" s="42"/>
      <c r="BH8" s="42"/>
      <c r="BI8" s="42"/>
      <c r="BJ8" s="42"/>
      <c r="BK8" s="42"/>
      <c r="BL8" s="42"/>
      <c r="BM8" s="42"/>
      <c r="BN8" s="42"/>
      <c r="BO8" s="42"/>
      <c r="BP8" s="42"/>
      <c r="BQ8" s="42"/>
      <c r="BR8" s="42"/>
      <c r="BS8" s="42"/>
      <c r="BT8" s="42"/>
      <c r="BU8" s="42"/>
      <c r="BV8" s="42"/>
      <c r="BW8" s="42"/>
    </row>
    <row r="9" spans="1:93" x14ac:dyDescent="0.3">
      <c r="A9" s="10"/>
      <c r="B9" t="s">
        <v>86</v>
      </c>
      <c r="C9" s="96">
        <v>494</v>
      </c>
      <c r="D9" s="106">
        <v>3115082</v>
      </c>
      <c r="E9" s="107">
        <v>1.4670078924000001</v>
      </c>
      <c r="F9" s="97">
        <v>1.061647861</v>
      </c>
      <c r="G9" s="97">
        <v>2.0271431190000002</v>
      </c>
      <c r="H9" s="97">
        <v>0.48010197510000002</v>
      </c>
      <c r="I9" s="99">
        <v>1.5858330535</v>
      </c>
      <c r="J9" s="97">
        <v>1.4519782056999999</v>
      </c>
      <c r="K9" s="97">
        <v>1.7320277011</v>
      </c>
      <c r="L9" s="97">
        <v>0.89001591260000001</v>
      </c>
      <c r="M9" s="97">
        <v>0.64408889329999996</v>
      </c>
      <c r="N9" s="97">
        <v>1.2298431674999999</v>
      </c>
      <c r="O9" s="96">
        <v>504</v>
      </c>
      <c r="P9" s="106">
        <v>3365743</v>
      </c>
      <c r="Q9" s="107">
        <v>1.3728888990000001</v>
      </c>
      <c r="R9" s="97">
        <v>0.99416773110000001</v>
      </c>
      <c r="S9" s="97">
        <v>1.895881218</v>
      </c>
      <c r="T9" s="97">
        <v>0.35960548180000002</v>
      </c>
      <c r="U9" s="99">
        <v>1.4974405354</v>
      </c>
      <c r="V9" s="97">
        <v>1.3722525768</v>
      </c>
      <c r="W9" s="97">
        <v>1.6340491503000001</v>
      </c>
      <c r="X9" s="97">
        <v>0.85996291439999994</v>
      </c>
      <c r="Y9" s="97">
        <v>0.62273602770000003</v>
      </c>
      <c r="Z9" s="97">
        <v>1.1875597063000001</v>
      </c>
      <c r="AA9" s="96">
        <v>429</v>
      </c>
      <c r="AB9" s="106">
        <v>3530980</v>
      </c>
      <c r="AC9" s="107">
        <v>1.1411161314</v>
      </c>
      <c r="AD9" s="97">
        <v>0.82395036079999995</v>
      </c>
      <c r="AE9" s="97">
        <v>1.5803695069999999</v>
      </c>
      <c r="AF9" s="97">
        <v>0.11413294190000001</v>
      </c>
      <c r="AG9" s="99">
        <v>1.2149601527</v>
      </c>
      <c r="AH9" s="97">
        <v>1.1052630128000001</v>
      </c>
      <c r="AI9" s="97">
        <v>1.3355447125</v>
      </c>
      <c r="AJ9" s="97">
        <v>0.76912546829999995</v>
      </c>
      <c r="AK9" s="97">
        <v>0.55535207119999996</v>
      </c>
      <c r="AL9" s="97">
        <v>1.0651873229</v>
      </c>
      <c r="AM9" s="97">
        <v>0.27551766020000001</v>
      </c>
      <c r="AN9" s="97">
        <v>0.83117878830000003</v>
      </c>
      <c r="AO9" s="97">
        <v>0.59614684179999999</v>
      </c>
      <c r="AP9" s="97">
        <v>1.1588724952</v>
      </c>
      <c r="AQ9" s="97">
        <v>0.69393151259999997</v>
      </c>
      <c r="AR9" s="97">
        <v>0.93584288540000005</v>
      </c>
      <c r="AS9" s="97">
        <v>0.6726333457</v>
      </c>
      <c r="AT9" s="97">
        <v>1.3020494922000001</v>
      </c>
      <c r="AU9" s="96" t="s">
        <v>28</v>
      </c>
      <c r="AV9" s="96" t="s">
        <v>28</v>
      </c>
      <c r="AW9" s="96" t="s">
        <v>28</v>
      </c>
      <c r="AX9" s="96" t="s">
        <v>28</v>
      </c>
      <c r="AY9" s="96" t="s">
        <v>28</v>
      </c>
      <c r="AZ9" s="96" t="s">
        <v>28</v>
      </c>
      <c r="BA9" s="96" t="s">
        <v>28</v>
      </c>
      <c r="BB9" s="96" t="s">
        <v>28</v>
      </c>
      <c r="BC9" s="108" t="s">
        <v>28</v>
      </c>
      <c r="BD9" s="109">
        <v>98.8</v>
      </c>
      <c r="BE9" s="109">
        <v>100.8</v>
      </c>
      <c r="BF9" s="109">
        <v>85.8</v>
      </c>
    </row>
    <row r="10" spans="1:93" x14ac:dyDescent="0.3">
      <c r="A10" s="10"/>
      <c r="B10" t="s">
        <v>88</v>
      </c>
      <c r="C10" s="96">
        <v>113</v>
      </c>
      <c r="D10" s="106">
        <v>535836</v>
      </c>
      <c r="E10" s="107">
        <v>2.1997233708000001</v>
      </c>
      <c r="F10" s="97">
        <v>1.5211126347999999</v>
      </c>
      <c r="G10" s="97">
        <v>3.1810812675000002</v>
      </c>
      <c r="H10" s="97">
        <v>0.12519579820000001</v>
      </c>
      <c r="I10" s="99">
        <v>2.1088542016999998</v>
      </c>
      <c r="J10" s="97">
        <v>1.7537684373</v>
      </c>
      <c r="K10" s="97">
        <v>2.5358342351999998</v>
      </c>
      <c r="L10" s="97">
        <v>1.3345455151000001</v>
      </c>
      <c r="M10" s="97">
        <v>0.92284060430000003</v>
      </c>
      <c r="N10" s="97">
        <v>1.9299234599999999</v>
      </c>
      <c r="O10" s="96">
        <v>112</v>
      </c>
      <c r="P10" s="106">
        <v>563213</v>
      </c>
      <c r="Q10" s="107">
        <v>1.9489968800999999</v>
      </c>
      <c r="R10" s="97">
        <v>1.3431362935</v>
      </c>
      <c r="S10" s="97">
        <v>2.8281484590999999</v>
      </c>
      <c r="T10" s="97">
        <v>0.293530499</v>
      </c>
      <c r="U10" s="99">
        <v>1.9885904621999999</v>
      </c>
      <c r="V10" s="97">
        <v>1.6523968805</v>
      </c>
      <c r="W10" s="97">
        <v>2.3931853619000001</v>
      </c>
      <c r="X10" s="97">
        <v>1.2208307887000001</v>
      </c>
      <c r="Y10" s="97">
        <v>0.84132620079999998</v>
      </c>
      <c r="Z10" s="97">
        <v>1.7715219295</v>
      </c>
      <c r="AA10" s="96">
        <v>88</v>
      </c>
      <c r="AB10" s="106">
        <v>591306</v>
      </c>
      <c r="AC10" s="107">
        <v>1.4244253405</v>
      </c>
      <c r="AD10" s="97">
        <v>0.9685719733</v>
      </c>
      <c r="AE10" s="97">
        <v>2.0948237268000001</v>
      </c>
      <c r="AF10" s="97">
        <v>0.83599375769999995</v>
      </c>
      <c r="AG10" s="99">
        <v>1.4882311358</v>
      </c>
      <c r="AH10" s="97">
        <v>1.207624727</v>
      </c>
      <c r="AI10" s="97">
        <v>1.8340398835</v>
      </c>
      <c r="AJ10" s="97">
        <v>0.9600791514</v>
      </c>
      <c r="AK10" s="97">
        <v>0.65282871040000001</v>
      </c>
      <c r="AL10" s="97">
        <v>1.4119354162</v>
      </c>
      <c r="AM10" s="97">
        <v>0.15548888559999999</v>
      </c>
      <c r="AN10" s="97">
        <v>0.73085049810000002</v>
      </c>
      <c r="AO10" s="97">
        <v>0.47416669690000002</v>
      </c>
      <c r="AP10" s="97">
        <v>1.1264866428</v>
      </c>
      <c r="AQ10" s="97">
        <v>0.5705518034</v>
      </c>
      <c r="AR10" s="97">
        <v>0.88601908129999996</v>
      </c>
      <c r="AS10" s="97">
        <v>0.58323651450000003</v>
      </c>
      <c r="AT10" s="97">
        <v>1.3459887934999999</v>
      </c>
      <c r="AU10" s="96" t="s">
        <v>28</v>
      </c>
      <c r="AV10" s="96" t="s">
        <v>28</v>
      </c>
      <c r="AW10" s="96" t="s">
        <v>28</v>
      </c>
      <c r="AX10" s="96" t="s">
        <v>28</v>
      </c>
      <c r="AY10" s="96" t="s">
        <v>28</v>
      </c>
      <c r="AZ10" s="96" t="s">
        <v>28</v>
      </c>
      <c r="BA10" s="96" t="s">
        <v>28</v>
      </c>
      <c r="BB10" s="96" t="s">
        <v>28</v>
      </c>
      <c r="BC10" s="108" t="s">
        <v>28</v>
      </c>
      <c r="BD10" s="109">
        <v>22.6</v>
      </c>
      <c r="BE10" s="109">
        <v>22.4</v>
      </c>
      <c r="BF10" s="109">
        <v>17.600000000000001</v>
      </c>
    </row>
    <row r="11" spans="1:93" x14ac:dyDescent="0.3">
      <c r="A11" s="10"/>
      <c r="B11" t="s">
        <v>87</v>
      </c>
      <c r="C11" s="96">
        <v>119</v>
      </c>
      <c r="D11" s="106">
        <v>715915</v>
      </c>
      <c r="E11" s="107">
        <v>1.5925417969</v>
      </c>
      <c r="F11" s="97">
        <v>1.1052366132</v>
      </c>
      <c r="G11" s="97">
        <v>2.2947026406000002</v>
      </c>
      <c r="H11" s="97">
        <v>0.85351677810000004</v>
      </c>
      <c r="I11" s="99">
        <v>1.6622085024</v>
      </c>
      <c r="J11" s="97">
        <v>1.3888520427</v>
      </c>
      <c r="K11" s="97">
        <v>1.9893674923</v>
      </c>
      <c r="L11" s="97">
        <v>0.96617581139999997</v>
      </c>
      <c r="M11" s="97">
        <v>0.67053366110000001</v>
      </c>
      <c r="N11" s="97">
        <v>1.3921682873000001</v>
      </c>
      <c r="O11" s="96">
        <v>129</v>
      </c>
      <c r="P11" s="106">
        <v>737162</v>
      </c>
      <c r="Q11" s="107">
        <v>1.5617835281000001</v>
      </c>
      <c r="R11" s="97">
        <v>1.086817428</v>
      </c>
      <c r="S11" s="97">
        <v>2.2443215629000002</v>
      </c>
      <c r="T11" s="97">
        <v>0.90552852159999997</v>
      </c>
      <c r="U11" s="99">
        <v>1.7499545554</v>
      </c>
      <c r="V11" s="97">
        <v>1.4725927351999999</v>
      </c>
      <c r="W11" s="97">
        <v>2.0795572821000001</v>
      </c>
      <c r="X11" s="97">
        <v>0.97828448869999995</v>
      </c>
      <c r="Y11" s="97">
        <v>0.68077080639999998</v>
      </c>
      <c r="Z11" s="97">
        <v>1.4058190095</v>
      </c>
      <c r="AA11" s="96">
        <v>140</v>
      </c>
      <c r="AB11" s="106">
        <v>757779</v>
      </c>
      <c r="AC11" s="107">
        <v>1.8959480980000001</v>
      </c>
      <c r="AD11" s="97">
        <v>1.325866773</v>
      </c>
      <c r="AE11" s="97">
        <v>2.7111465977</v>
      </c>
      <c r="AF11" s="97">
        <v>0.17902104690000001</v>
      </c>
      <c r="AG11" s="99">
        <v>1.8475043515</v>
      </c>
      <c r="AH11" s="97">
        <v>1.5654738209000001</v>
      </c>
      <c r="AI11" s="97">
        <v>2.1803445598</v>
      </c>
      <c r="AJ11" s="97">
        <v>1.2778909426</v>
      </c>
      <c r="AK11" s="97">
        <v>0.89364953709999995</v>
      </c>
      <c r="AL11" s="97">
        <v>1.8273441582000001</v>
      </c>
      <c r="AM11" s="97">
        <v>0.34122256699999998</v>
      </c>
      <c r="AN11" s="97">
        <v>1.213963436</v>
      </c>
      <c r="AO11" s="97">
        <v>0.81432770099999996</v>
      </c>
      <c r="AP11" s="97">
        <v>1.8097225749000001</v>
      </c>
      <c r="AQ11" s="97">
        <v>0.92499385109999999</v>
      </c>
      <c r="AR11" s="97">
        <v>0.98068605239999995</v>
      </c>
      <c r="AS11" s="97">
        <v>0.65342688550000005</v>
      </c>
      <c r="AT11" s="97">
        <v>1.4718481207</v>
      </c>
      <c r="AU11" s="96" t="s">
        <v>28</v>
      </c>
      <c r="AV11" s="96" t="s">
        <v>28</v>
      </c>
      <c r="AW11" s="96" t="s">
        <v>28</v>
      </c>
      <c r="AX11" s="96" t="s">
        <v>28</v>
      </c>
      <c r="AY11" s="96" t="s">
        <v>28</v>
      </c>
      <c r="AZ11" s="96" t="s">
        <v>28</v>
      </c>
      <c r="BA11" s="96" t="s">
        <v>28</v>
      </c>
      <c r="BB11" s="96" t="s">
        <v>28</v>
      </c>
      <c r="BC11" s="108" t="s">
        <v>28</v>
      </c>
      <c r="BD11" s="109">
        <v>23.8</v>
      </c>
      <c r="BE11" s="109">
        <v>25.8</v>
      </c>
      <c r="BF11" s="109">
        <v>28</v>
      </c>
      <c r="BQ11" s="51"/>
      <c r="CC11" s="4"/>
      <c r="CO11" s="4"/>
    </row>
    <row r="12" spans="1:93" x14ac:dyDescent="0.3">
      <c r="A12" s="10"/>
      <c r="B12" t="s">
        <v>89</v>
      </c>
      <c r="C12" s="96">
        <v>137</v>
      </c>
      <c r="D12" s="106">
        <v>289099</v>
      </c>
      <c r="E12" s="107">
        <v>4.4457631959999997</v>
      </c>
      <c r="F12" s="97">
        <v>3.1117185458000001</v>
      </c>
      <c r="G12" s="97">
        <v>6.3517346134999997</v>
      </c>
      <c r="H12" s="97">
        <v>5.0159108999999998E-8</v>
      </c>
      <c r="I12" s="99">
        <v>4.7388610821999997</v>
      </c>
      <c r="J12" s="97">
        <v>4.0082141978000001</v>
      </c>
      <c r="K12" s="97">
        <v>5.6026956764999998</v>
      </c>
      <c r="L12" s="97">
        <v>2.6971906619000001</v>
      </c>
      <c r="M12" s="97">
        <v>1.8878419371999999</v>
      </c>
      <c r="N12" s="97">
        <v>3.8535204262999998</v>
      </c>
      <c r="O12" s="96">
        <v>140</v>
      </c>
      <c r="P12" s="106">
        <v>301804</v>
      </c>
      <c r="Q12" s="107">
        <v>4.5554601573999998</v>
      </c>
      <c r="R12" s="97">
        <v>3.1947535417999999</v>
      </c>
      <c r="S12" s="97">
        <v>6.4957177364999996</v>
      </c>
      <c r="T12" s="97">
        <v>6.9542165000000001E-9</v>
      </c>
      <c r="U12" s="99">
        <v>4.6387721833000004</v>
      </c>
      <c r="V12" s="97">
        <v>3.9306410337000002</v>
      </c>
      <c r="W12" s="97">
        <v>5.4744778736999997</v>
      </c>
      <c r="X12" s="97">
        <v>2.8534914926999999</v>
      </c>
      <c r="Y12" s="97">
        <v>2.0011594302</v>
      </c>
      <c r="Z12" s="97">
        <v>4.0688480767000001</v>
      </c>
      <c r="AA12" s="96">
        <v>136</v>
      </c>
      <c r="AB12" s="106">
        <v>310668</v>
      </c>
      <c r="AC12" s="107">
        <v>4.6185832036000001</v>
      </c>
      <c r="AD12" s="97">
        <v>3.2360640902000002</v>
      </c>
      <c r="AE12" s="97">
        <v>6.5917454704000003</v>
      </c>
      <c r="AF12" s="97">
        <v>3.9321729999999998E-10</v>
      </c>
      <c r="AG12" s="99">
        <v>4.3776636152000004</v>
      </c>
      <c r="AH12" s="97">
        <v>3.7004322448</v>
      </c>
      <c r="AI12" s="97">
        <v>5.1788378924999998</v>
      </c>
      <c r="AJ12" s="97">
        <v>3.112978488</v>
      </c>
      <c r="AK12" s="97">
        <v>2.1811446182999998</v>
      </c>
      <c r="AL12" s="97">
        <v>4.4429126732000004</v>
      </c>
      <c r="AM12" s="97">
        <v>0.94492266979999995</v>
      </c>
      <c r="AN12" s="97">
        <v>1.0138565686000001</v>
      </c>
      <c r="AO12" s="97">
        <v>0.68614915509999996</v>
      </c>
      <c r="AP12" s="97">
        <v>1.4980782736</v>
      </c>
      <c r="AQ12" s="97">
        <v>0.90280496769999996</v>
      </c>
      <c r="AR12" s="97">
        <v>1.0246744949</v>
      </c>
      <c r="AS12" s="97">
        <v>0.69292376089999996</v>
      </c>
      <c r="AT12" s="97">
        <v>1.5152573483</v>
      </c>
      <c r="AU12" s="96">
        <v>1</v>
      </c>
      <c r="AV12" s="96">
        <v>2</v>
      </c>
      <c r="AW12" s="96">
        <v>3</v>
      </c>
      <c r="AX12" s="96" t="s">
        <v>28</v>
      </c>
      <c r="AY12" s="96" t="s">
        <v>28</v>
      </c>
      <c r="AZ12" s="96" t="s">
        <v>28</v>
      </c>
      <c r="BA12" s="96" t="s">
        <v>28</v>
      </c>
      <c r="BB12" s="96" t="s">
        <v>28</v>
      </c>
      <c r="BC12" s="108" t="s">
        <v>130</v>
      </c>
      <c r="BD12" s="109">
        <v>27.4</v>
      </c>
      <c r="BE12" s="109">
        <v>28</v>
      </c>
      <c r="BF12" s="109">
        <v>27.2</v>
      </c>
      <c r="BQ12" s="51"/>
      <c r="CC12" s="4"/>
      <c r="CO12" s="4"/>
    </row>
    <row r="13" spans="1:93" s="3" customFormat="1" x14ac:dyDescent="0.3">
      <c r="A13" s="10" t="s">
        <v>29</v>
      </c>
      <c r="B13" s="3" t="s">
        <v>50</v>
      </c>
      <c r="C13" s="102">
        <v>941</v>
      </c>
      <c r="D13" s="103">
        <v>5434433</v>
      </c>
      <c r="E13" s="98">
        <v>1.6482940041</v>
      </c>
      <c r="F13" s="104">
        <v>1.2014775525000001</v>
      </c>
      <c r="G13" s="104">
        <v>2.2612766408999998</v>
      </c>
      <c r="H13" s="104" t="s">
        <v>28</v>
      </c>
      <c r="I13" s="105">
        <v>1.7315513871999999</v>
      </c>
      <c r="J13" s="104">
        <v>1.6243776575</v>
      </c>
      <c r="K13" s="104">
        <v>1.845796261</v>
      </c>
      <c r="L13" s="104" t="s">
        <v>28</v>
      </c>
      <c r="M13" s="104" t="s">
        <v>28</v>
      </c>
      <c r="N13" s="104" t="s">
        <v>28</v>
      </c>
      <c r="O13" s="102">
        <v>982</v>
      </c>
      <c r="P13" s="103">
        <v>5818406</v>
      </c>
      <c r="Q13" s="98">
        <v>1.596451284</v>
      </c>
      <c r="R13" s="104">
        <v>1.1640651290999999</v>
      </c>
      <c r="S13" s="104">
        <v>2.1894451078000001</v>
      </c>
      <c r="T13" s="104" t="s">
        <v>28</v>
      </c>
      <c r="U13" s="105">
        <v>1.6877474690000001</v>
      </c>
      <c r="V13" s="104">
        <v>1.5854207306000001</v>
      </c>
      <c r="W13" s="104">
        <v>1.7966786129000001</v>
      </c>
      <c r="X13" s="104" t="s">
        <v>28</v>
      </c>
      <c r="Y13" s="104" t="s">
        <v>28</v>
      </c>
      <c r="Z13" s="104" t="s">
        <v>28</v>
      </c>
      <c r="AA13" s="102">
        <v>908</v>
      </c>
      <c r="AB13" s="103">
        <v>6120025</v>
      </c>
      <c r="AC13" s="98">
        <v>1.48365407</v>
      </c>
      <c r="AD13" s="104">
        <v>1.3902232166999999</v>
      </c>
      <c r="AE13" s="104">
        <v>1.5833640044999999</v>
      </c>
      <c r="AF13" s="104" t="s">
        <v>28</v>
      </c>
      <c r="AG13" s="105">
        <v>1.48365407</v>
      </c>
      <c r="AH13" s="104">
        <v>1.3902232166999999</v>
      </c>
      <c r="AI13" s="104">
        <v>1.5833640044999999</v>
      </c>
      <c r="AJ13" s="104" t="s">
        <v>28</v>
      </c>
      <c r="AK13" s="104" t="s">
        <v>28</v>
      </c>
      <c r="AL13" s="104" t="s">
        <v>28</v>
      </c>
      <c r="AM13" s="104">
        <v>0.64934105119999996</v>
      </c>
      <c r="AN13" s="104">
        <v>0.92934503229999998</v>
      </c>
      <c r="AO13" s="104">
        <v>0.67763930900000002</v>
      </c>
      <c r="AP13" s="104">
        <v>1.2745455842</v>
      </c>
      <c r="AQ13" s="104">
        <v>0.84268907540000004</v>
      </c>
      <c r="AR13" s="104">
        <v>0.96854764989999997</v>
      </c>
      <c r="AS13" s="104">
        <v>0.70639944720000003</v>
      </c>
      <c r="AT13" s="104">
        <v>1.3279803002999999</v>
      </c>
      <c r="AU13" s="102" t="s">
        <v>28</v>
      </c>
      <c r="AV13" s="102" t="s">
        <v>28</v>
      </c>
      <c r="AW13" s="102" t="s">
        <v>28</v>
      </c>
      <c r="AX13" s="102" t="s">
        <v>28</v>
      </c>
      <c r="AY13" s="102" t="s">
        <v>28</v>
      </c>
      <c r="AZ13" s="102" t="s">
        <v>28</v>
      </c>
      <c r="BA13" s="102" t="s">
        <v>28</v>
      </c>
      <c r="BB13" s="102" t="s">
        <v>28</v>
      </c>
      <c r="BC13" s="100" t="s">
        <v>28</v>
      </c>
      <c r="BD13" s="101">
        <v>188.2</v>
      </c>
      <c r="BE13" s="101">
        <v>196.4</v>
      </c>
      <c r="BF13" s="101">
        <v>181.6</v>
      </c>
      <c r="BG13" s="42"/>
      <c r="BH13" s="42"/>
      <c r="BI13" s="42"/>
      <c r="BJ13" s="42"/>
      <c r="BK13" s="42"/>
      <c r="BL13" s="42"/>
      <c r="BM13" s="42"/>
      <c r="BN13" s="42"/>
      <c r="BO13" s="42"/>
      <c r="BP13" s="42"/>
      <c r="BQ13" s="42"/>
      <c r="BR13" s="42"/>
      <c r="BS13" s="42"/>
      <c r="BT13" s="42"/>
      <c r="BU13" s="42"/>
      <c r="BV13" s="42"/>
      <c r="BW13" s="42"/>
    </row>
    <row r="14" spans="1:93" s="3" customFormat="1" x14ac:dyDescent="0.3">
      <c r="A14" s="10" t="s">
        <v>131</v>
      </c>
      <c r="B14" s="3" t="s">
        <v>106</v>
      </c>
      <c r="C14" s="102">
        <v>28</v>
      </c>
      <c r="D14" s="103">
        <v>265424</v>
      </c>
      <c r="E14" s="98">
        <v>0.94384754370000001</v>
      </c>
      <c r="F14" s="104">
        <v>0.58806524549999994</v>
      </c>
      <c r="G14" s="104">
        <v>1.5148798412</v>
      </c>
      <c r="H14" s="104">
        <v>2.1962201800000001E-2</v>
      </c>
      <c r="I14" s="105">
        <v>1.0549159080999999</v>
      </c>
      <c r="J14" s="104">
        <v>0.72837640729999997</v>
      </c>
      <c r="K14" s="104">
        <v>1.5278468140000001</v>
      </c>
      <c r="L14" s="104">
        <v>0.5751971334</v>
      </c>
      <c r="M14" s="104">
        <v>0.35837720379999999</v>
      </c>
      <c r="N14" s="104">
        <v>0.92319416200000004</v>
      </c>
      <c r="O14" s="102">
        <v>28</v>
      </c>
      <c r="P14" s="103">
        <v>304434</v>
      </c>
      <c r="Q14" s="98">
        <v>0.86458536549999998</v>
      </c>
      <c r="R14" s="104">
        <v>0.53903914369999995</v>
      </c>
      <c r="S14" s="104">
        <v>1.3867413209999999</v>
      </c>
      <c r="T14" s="104">
        <v>1.1363407000000001E-2</v>
      </c>
      <c r="U14" s="105">
        <v>0.91973958229999997</v>
      </c>
      <c r="V14" s="104">
        <v>0.63504266779999996</v>
      </c>
      <c r="W14" s="104">
        <v>1.3320693903</v>
      </c>
      <c r="X14" s="104">
        <v>0.54324714360000004</v>
      </c>
      <c r="Y14" s="104">
        <v>0.3386958498</v>
      </c>
      <c r="Z14" s="104">
        <v>0.87133473640000003</v>
      </c>
      <c r="AA14" s="102">
        <v>43</v>
      </c>
      <c r="AB14" s="103">
        <v>345189</v>
      </c>
      <c r="AC14" s="98">
        <v>1.1351686410999999</v>
      </c>
      <c r="AD14" s="104">
        <v>0.7474456183</v>
      </c>
      <c r="AE14" s="104">
        <v>1.7240155167</v>
      </c>
      <c r="AF14" s="104">
        <v>0.2092166972</v>
      </c>
      <c r="AG14" s="105">
        <v>1.2456943877</v>
      </c>
      <c r="AH14" s="104">
        <v>0.92385643760000002</v>
      </c>
      <c r="AI14" s="104">
        <v>1.6796489632</v>
      </c>
      <c r="AJ14" s="104">
        <v>0.76511679109999997</v>
      </c>
      <c r="AK14" s="104">
        <v>0.50378699010000005</v>
      </c>
      <c r="AL14" s="104">
        <v>1.1620063946000001</v>
      </c>
      <c r="AM14" s="104">
        <v>0.34158533549999998</v>
      </c>
      <c r="AN14" s="104">
        <v>1.3129630531000001</v>
      </c>
      <c r="AO14" s="104">
        <v>0.74911682290000003</v>
      </c>
      <c r="AP14" s="104">
        <v>2.3012058015000001</v>
      </c>
      <c r="AQ14" s="104">
        <v>0.77575426970000005</v>
      </c>
      <c r="AR14" s="104">
        <v>0.9160222657</v>
      </c>
      <c r="AS14" s="104">
        <v>0.50095540390000004</v>
      </c>
      <c r="AT14" s="104">
        <v>1.6749929928</v>
      </c>
      <c r="AU14" s="102" t="s">
        <v>28</v>
      </c>
      <c r="AV14" s="102" t="s">
        <v>28</v>
      </c>
      <c r="AW14" s="102" t="s">
        <v>28</v>
      </c>
      <c r="AX14" s="102" t="s">
        <v>28</v>
      </c>
      <c r="AY14" s="102" t="s">
        <v>28</v>
      </c>
      <c r="AZ14" s="102" t="s">
        <v>28</v>
      </c>
      <c r="BA14" s="102" t="s">
        <v>28</v>
      </c>
      <c r="BB14" s="102" t="s">
        <v>28</v>
      </c>
      <c r="BC14" s="100" t="s">
        <v>28</v>
      </c>
      <c r="BD14" s="101">
        <v>5.6</v>
      </c>
      <c r="BE14" s="101">
        <v>5.6</v>
      </c>
      <c r="BF14" s="101">
        <v>8.6</v>
      </c>
      <c r="BG14" s="42"/>
      <c r="BH14" s="42"/>
      <c r="BI14" s="42"/>
      <c r="BJ14" s="42"/>
      <c r="BK14" s="42"/>
      <c r="BL14" s="42"/>
      <c r="BM14" s="42"/>
      <c r="BN14" s="42"/>
      <c r="BO14" s="42"/>
      <c r="BP14" s="42"/>
      <c r="BQ14" s="42"/>
      <c r="BR14" s="42"/>
      <c r="BS14" s="42"/>
      <c r="BT14" s="42"/>
      <c r="BU14" s="42"/>
      <c r="BV14" s="42"/>
      <c r="BW14" s="42"/>
    </row>
    <row r="15" spans="1:93" x14ac:dyDescent="0.3">
      <c r="A15" s="10"/>
      <c r="B15" t="s">
        <v>107</v>
      </c>
      <c r="C15" s="96">
        <v>8</v>
      </c>
      <c r="D15" s="106">
        <v>122312</v>
      </c>
      <c r="E15" s="107">
        <v>0.62230642609999998</v>
      </c>
      <c r="F15" s="97">
        <v>0.29233548710000001</v>
      </c>
      <c r="G15" s="97">
        <v>1.3247289671</v>
      </c>
      <c r="H15" s="97">
        <v>1.18955652E-2</v>
      </c>
      <c r="I15" s="99">
        <v>0.65406501409999995</v>
      </c>
      <c r="J15" s="97">
        <v>0.3270963724</v>
      </c>
      <c r="K15" s="97">
        <v>1.3078746165999999</v>
      </c>
      <c r="L15" s="97">
        <v>0.37924437560000002</v>
      </c>
      <c r="M15" s="97">
        <v>0.17815433789999999</v>
      </c>
      <c r="N15" s="97">
        <v>0.80731290720000004</v>
      </c>
      <c r="O15" s="96">
        <v>12</v>
      </c>
      <c r="P15" s="106">
        <v>128803</v>
      </c>
      <c r="Q15" s="107">
        <v>0.87139519970000001</v>
      </c>
      <c r="R15" s="97">
        <v>0.45869535160000002</v>
      </c>
      <c r="S15" s="97">
        <v>1.6554115742</v>
      </c>
      <c r="T15" s="97">
        <v>6.5807133700000006E-2</v>
      </c>
      <c r="U15" s="99">
        <v>0.93165531859999995</v>
      </c>
      <c r="V15" s="97">
        <v>0.5290960844</v>
      </c>
      <c r="W15" s="97">
        <v>1.6404990666999999</v>
      </c>
      <c r="X15" s="97">
        <v>0.54752598419999998</v>
      </c>
      <c r="Y15" s="97">
        <v>0.28821322859999998</v>
      </c>
      <c r="Z15" s="97">
        <v>1.0401490067000001</v>
      </c>
      <c r="AA15" s="96">
        <v>14</v>
      </c>
      <c r="AB15" s="106">
        <v>137538</v>
      </c>
      <c r="AC15" s="107">
        <v>0.99305841029999997</v>
      </c>
      <c r="AD15" s="97">
        <v>0.54276541030000003</v>
      </c>
      <c r="AE15" s="97">
        <v>1.8169267746</v>
      </c>
      <c r="AF15" s="97">
        <v>0.19273536669999999</v>
      </c>
      <c r="AG15" s="99">
        <v>1.0179005075000001</v>
      </c>
      <c r="AH15" s="97">
        <v>0.60285400349999996</v>
      </c>
      <c r="AI15" s="97">
        <v>1.7186938085000001</v>
      </c>
      <c r="AJ15" s="97">
        <v>0.66933285210000004</v>
      </c>
      <c r="AK15" s="97">
        <v>0.36583016299999999</v>
      </c>
      <c r="AL15" s="97">
        <v>1.2246296567999999</v>
      </c>
      <c r="AM15" s="97">
        <v>0.75843359180000003</v>
      </c>
      <c r="AN15" s="97">
        <v>1.1396188671</v>
      </c>
      <c r="AO15" s="97">
        <v>0.49548042329999997</v>
      </c>
      <c r="AP15" s="97">
        <v>2.6211553495</v>
      </c>
      <c r="AQ15" s="97">
        <v>0.48664392000000001</v>
      </c>
      <c r="AR15" s="97">
        <v>1.4002670762</v>
      </c>
      <c r="AS15" s="97">
        <v>0.54234034379999996</v>
      </c>
      <c r="AT15" s="97">
        <v>3.6153458009000001</v>
      </c>
      <c r="AU15" s="96" t="s">
        <v>28</v>
      </c>
      <c r="AV15" s="96" t="s">
        <v>28</v>
      </c>
      <c r="AW15" s="96" t="s">
        <v>28</v>
      </c>
      <c r="AX15" s="96" t="s">
        <v>28</v>
      </c>
      <c r="AY15" s="96" t="s">
        <v>28</v>
      </c>
      <c r="AZ15" s="96" t="s">
        <v>28</v>
      </c>
      <c r="BA15" s="96" t="s">
        <v>28</v>
      </c>
      <c r="BB15" s="96" t="s">
        <v>28</v>
      </c>
      <c r="BC15" s="108" t="s">
        <v>28</v>
      </c>
      <c r="BD15" s="109">
        <v>1.6</v>
      </c>
      <c r="BE15" s="109">
        <v>2.4</v>
      </c>
      <c r="BF15" s="109">
        <v>2.8</v>
      </c>
    </row>
    <row r="16" spans="1:93" x14ac:dyDescent="0.3">
      <c r="A16" s="10"/>
      <c r="B16" t="s">
        <v>108</v>
      </c>
      <c r="C16" s="96">
        <v>8</v>
      </c>
      <c r="D16" s="106">
        <v>198706</v>
      </c>
      <c r="E16" s="107">
        <v>0.36748361839999999</v>
      </c>
      <c r="F16" s="97">
        <v>0.17293249829999999</v>
      </c>
      <c r="G16" s="97">
        <v>0.78090706580000002</v>
      </c>
      <c r="H16" s="97">
        <v>9.9940199999999996E-5</v>
      </c>
      <c r="I16" s="99">
        <v>0.40260485340000002</v>
      </c>
      <c r="J16" s="97">
        <v>0.20134173850000001</v>
      </c>
      <c r="K16" s="97">
        <v>0.80505249020000003</v>
      </c>
      <c r="L16" s="97">
        <v>0.223950918</v>
      </c>
      <c r="M16" s="97">
        <v>0.1053880767</v>
      </c>
      <c r="N16" s="97">
        <v>0.47589836800000002</v>
      </c>
      <c r="O16" s="96">
        <v>24</v>
      </c>
      <c r="P16" s="106">
        <v>216584</v>
      </c>
      <c r="Q16" s="107">
        <v>1.0028554570999999</v>
      </c>
      <c r="R16" s="97">
        <v>0.61052921010000005</v>
      </c>
      <c r="S16" s="97">
        <v>1.6472906639</v>
      </c>
      <c r="T16" s="97">
        <v>6.8163373400000005E-2</v>
      </c>
      <c r="U16" s="99">
        <v>1.1081150961999999</v>
      </c>
      <c r="V16" s="97">
        <v>0.7427353323</v>
      </c>
      <c r="W16" s="97">
        <v>1.6532390652</v>
      </c>
      <c r="X16" s="97">
        <v>0.63012674540000002</v>
      </c>
      <c r="Y16" s="97">
        <v>0.38361538680000001</v>
      </c>
      <c r="Z16" s="97">
        <v>1.0350463743</v>
      </c>
      <c r="AA16" s="96">
        <v>19</v>
      </c>
      <c r="AB16" s="106">
        <v>235362</v>
      </c>
      <c r="AC16" s="107">
        <v>0.72405007570000002</v>
      </c>
      <c r="AD16" s="97">
        <v>0.42288298060000001</v>
      </c>
      <c r="AE16" s="97">
        <v>1.2397011375</v>
      </c>
      <c r="AF16" s="97">
        <v>8.9311093999999997E-3</v>
      </c>
      <c r="AG16" s="99">
        <v>0.80726710339999996</v>
      </c>
      <c r="AH16" s="97">
        <v>0.51491818339999995</v>
      </c>
      <c r="AI16" s="97">
        <v>1.2655994628</v>
      </c>
      <c r="AJ16" s="97">
        <v>0.48801812379999998</v>
      </c>
      <c r="AK16" s="97">
        <v>0.28502801909999997</v>
      </c>
      <c r="AL16" s="97">
        <v>0.83557290250000005</v>
      </c>
      <c r="AM16" s="97">
        <v>0.3424492106</v>
      </c>
      <c r="AN16" s="97">
        <v>0.72198846859999999</v>
      </c>
      <c r="AO16" s="97">
        <v>0.36851689069999999</v>
      </c>
      <c r="AP16" s="97">
        <v>1.4145005614999999</v>
      </c>
      <c r="AQ16" s="97">
        <v>2.14154412E-2</v>
      </c>
      <c r="AR16" s="97">
        <v>2.7289800327</v>
      </c>
      <c r="AS16" s="97">
        <v>1.1602526157999999</v>
      </c>
      <c r="AT16" s="97">
        <v>6.4187159912</v>
      </c>
      <c r="AU16" s="96">
        <v>1</v>
      </c>
      <c r="AV16" s="96" t="s">
        <v>28</v>
      </c>
      <c r="AW16" s="96">
        <v>3</v>
      </c>
      <c r="AX16" s="96" t="s">
        <v>235</v>
      </c>
      <c r="AY16" s="96" t="s">
        <v>28</v>
      </c>
      <c r="AZ16" s="96" t="s">
        <v>28</v>
      </c>
      <c r="BA16" s="96" t="s">
        <v>28</v>
      </c>
      <c r="BB16" s="96" t="s">
        <v>28</v>
      </c>
      <c r="BC16" s="108" t="s">
        <v>236</v>
      </c>
      <c r="BD16" s="109">
        <v>1.6</v>
      </c>
      <c r="BE16" s="109">
        <v>4.8</v>
      </c>
      <c r="BF16" s="109">
        <v>3.8</v>
      </c>
    </row>
    <row r="17" spans="1:58" x14ac:dyDescent="0.3">
      <c r="A17" s="10"/>
      <c r="B17" t="s">
        <v>109</v>
      </c>
      <c r="C17" s="96">
        <v>23</v>
      </c>
      <c r="D17" s="106">
        <v>165778</v>
      </c>
      <c r="E17" s="107">
        <v>1.2709648693</v>
      </c>
      <c r="F17" s="97">
        <v>0.76618761219999998</v>
      </c>
      <c r="G17" s="97">
        <v>2.1082978543999999</v>
      </c>
      <c r="H17" s="97">
        <v>0.32248401980000002</v>
      </c>
      <c r="I17" s="99">
        <v>1.387397604</v>
      </c>
      <c r="J17" s="97">
        <v>0.92196227129999997</v>
      </c>
      <c r="K17" s="97">
        <v>2.0877992209</v>
      </c>
      <c r="L17" s="97">
        <v>0.77454812949999996</v>
      </c>
      <c r="M17" s="97">
        <v>0.46692807660000002</v>
      </c>
      <c r="N17" s="97">
        <v>1.2848334356</v>
      </c>
      <c r="O17" s="96">
        <v>19</v>
      </c>
      <c r="P17" s="106">
        <v>173309</v>
      </c>
      <c r="Q17" s="107">
        <v>1.0201966345</v>
      </c>
      <c r="R17" s="97">
        <v>0.59440520289999998</v>
      </c>
      <c r="S17" s="97">
        <v>1.7509960679000001</v>
      </c>
      <c r="T17" s="97">
        <v>0.1066434233</v>
      </c>
      <c r="U17" s="99">
        <v>1.0963077509000001</v>
      </c>
      <c r="V17" s="97">
        <v>0.69928378489999998</v>
      </c>
      <c r="W17" s="97">
        <v>1.7187452513999999</v>
      </c>
      <c r="X17" s="97">
        <v>0.64102277200000002</v>
      </c>
      <c r="Y17" s="97">
        <v>0.37348414800000002</v>
      </c>
      <c r="Z17" s="97">
        <v>1.1002078572</v>
      </c>
      <c r="AA17" s="96">
        <v>30</v>
      </c>
      <c r="AB17" s="106">
        <v>185085</v>
      </c>
      <c r="AC17" s="107">
        <v>1.57926276</v>
      </c>
      <c r="AD17" s="97">
        <v>0.99296955799999997</v>
      </c>
      <c r="AE17" s="97">
        <v>2.5117294332000002</v>
      </c>
      <c r="AF17" s="97">
        <v>0.79194524570000002</v>
      </c>
      <c r="AG17" s="99">
        <v>1.6208768944</v>
      </c>
      <c r="AH17" s="97">
        <v>1.1332940345</v>
      </c>
      <c r="AI17" s="97">
        <v>2.3182350094999999</v>
      </c>
      <c r="AJ17" s="97">
        <v>1.0644413626</v>
      </c>
      <c r="AK17" s="97">
        <v>0.66927296469999997</v>
      </c>
      <c r="AL17" s="97">
        <v>1.6929346833000001</v>
      </c>
      <c r="AM17" s="97">
        <v>0.18860766440000001</v>
      </c>
      <c r="AN17" s="97">
        <v>1.5479984020999999</v>
      </c>
      <c r="AO17" s="97">
        <v>0.80697722110000003</v>
      </c>
      <c r="AP17" s="97">
        <v>2.9694754575000002</v>
      </c>
      <c r="AQ17" s="97">
        <v>0.52761636609999996</v>
      </c>
      <c r="AR17" s="97">
        <v>0.80269459769999996</v>
      </c>
      <c r="AS17" s="97">
        <v>0.40586018280000002</v>
      </c>
      <c r="AT17" s="97">
        <v>1.5875383802</v>
      </c>
      <c r="AU17" s="96" t="s">
        <v>28</v>
      </c>
      <c r="AV17" s="96" t="s">
        <v>28</v>
      </c>
      <c r="AW17" s="96" t="s">
        <v>28</v>
      </c>
      <c r="AX17" s="96" t="s">
        <v>28</v>
      </c>
      <c r="AY17" s="96" t="s">
        <v>28</v>
      </c>
      <c r="AZ17" s="96" t="s">
        <v>28</v>
      </c>
      <c r="BA17" s="96" t="s">
        <v>28</v>
      </c>
      <c r="BB17" s="96" t="s">
        <v>28</v>
      </c>
      <c r="BC17" s="108" t="s">
        <v>28</v>
      </c>
      <c r="BD17" s="109">
        <v>4.5999999999999996</v>
      </c>
      <c r="BE17" s="109">
        <v>3.8</v>
      </c>
      <c r="BF17" s="109">
        <v>6</v>
      </c>
    </row>
    <row r="18" spans="1:58" x14ac:dyDescent="0.3">
      <c r="A18" s="10"/>
      <c r="B18" s="3" t="s">
        <v>63</v>
      </c>
      <c r="C18" s="102">
        <v>35</v>
      </c>
      <c r="D18" s="103">
        <v>243276</v>
      </c>
      <c r="E18" s="98">
        <v>1.3333589233000001</v>
      </c>
      <c r="F18" s="104">
        <v>0.85109726659999996</v>
      </c>
      <c r="G18" s="104">
        <v>2.088887003</v>
      </c>
      <c r="H18" s="104">
        <v>0.36486400810000003</v>
      </c>
      <c r="I18" s="105">
        <v>1.4386951446</v>
      </c>
      <c r="J18" s="104">
        <v>1.0329741577</v>
      </c>
      <c r="K18" s="104">
        <v>2.0037710563000002</v>
      </c>
      <c r="L18" s="104">
        <v>0.81257215279999995</v>
      </c>
      <c r="M18" s="104">
        <v>0.51867349900000004</v>
      </c>
      <c r="N18" s="104">
        <v>1.2730041245999999</v>
      </c>
      <c r="O18" s="102">
        <v>31</v>
      </c>
      <c r="P18" s="103">
        <v>262081</v>
      </c>
      <c r="Q18" s="98">
        <v>1.0623839523</v>
      </c>
      <c r="R18" s="104">
        <v>0.66467990990000003</v>
      </c>
      <c r="S18" s="104">
        <v>1.6980499113</v>
      </c>
      <c r="T18" s="104">
        <v>9.1187895599999999E-2</v>
      </c>
      <c r="U18" s="105">
        <v>1.1828404196</v>
      </c>
      <c r="V18" s="104">
        <v>0.83185158110000001</v>
      </c>
      <c r="W18" s="104">
        <v>1.6819243841</v>
      </c>
      <c r="X18" s="104">
        <v>0.66753043769999998</v>
      </c>
      <c r="Y18" s="104">
        <v>0.41764003519999998</v>
      </c>
      <c r="Z18" s="104">
        <v>1.0669400626000001</v>
      </c>
      <c r="AA18" s="102">
        <v>18</v>
      </c>
      <c r="AB18" s="103">
        <v>276903</v>
      </c>
      <c r="AC18" s="98">
        <v>0.61280562780000003</v>
      </c>
      <c r="AD18" s="104">
        <v>0.35115741360000002</v>
      </c>
      <c r="AE18" s="104">
        <v>1.0694085413000001</v>
      </c>
      <c r="AF18" s="104">
        <v>1.8556713E-3</v>
      </c>
      <c r="AG18" s="105">
        <v>0.65004712840000001</v>
      </c>
      <c r="AH18" s="104">
        <v>0.40955734249999998</v>
      </c>
      <c r="AI18" s="104">
        <v>1.0317511745000001</v>
      </c>
      <c r="AJ18" s="104">
        <v>0.41303807949999999</v>
      </c>
      <c r="AK18" s="104">
        <v>0.23668415749999999</v>
      </c>
      <c r="AL18" s="104">
        <v>0.72079372340000003</v>
      </c>
      <c r="AM18" s="104">
        <v>0.10656774569999999</v>
      </c>
      <c r="AN18" s="104">
        <v>0.57682123910000005</v>
      </c>
      <c r="AO18" s="104">
        <v>0.29568398410000002</v>
      </c>
      <c r="AP18" s="104">
        <v>1.1252646739000001</v>
      </c>
      <c r="AQ18" s="104">
        <v>0.44408173090000003</v>
      </c>
      <c r="AR18" s="104">
        <v>0.79677267220000003</v>
      </c>
      <c r="AS18" s="104">
        <v>0.44530149959999998</v>
      </c>
      <c r="AT18" s="104">
        <v>1.4256558573</v>
      </c>
      <c r="AU18" s="102" t="s">
        <v>28</v>
      </c>
      <c r="AV18" s="102" t="s">
        <v>28</v>
      </c>
      <c r="AW18" s="102">
        <v>3</v>
      </c>
      <c r="AX18" s="102" t="s">
        <v>28</v>
      </c>
      <c r="AY18" s="102" t="s">
        <v>28</v>
      </c>
      <c r="AZ18" s="102" t="s">
        <v>28</v>
      </c>
      <c r="BA18" s="102" t="s">
        <v>28</v>
      </c>
      <c r="BB18" s="102" t="s">
        <v>28</v>
      </c>
      <c r="BC18" s="100">
        <v>-3</v>
      </c>
      <c r="BD18" s="101">
        <v>7</v>
      </c>
      <c r="BE18" s="101">
        <v>6.2</v>
      </c>
      <c r="BF18" s="101">
        <v>3.6</v>
      </c>
    </row>
    <row r="19" spans="1:58" x14ac:dyDescent="0.3">
      <c r="A19" s="10"/>
      <c r="B19" t="s">
        <v>64</v>
      </c>
      <c r="C19" s="96">
        <v>16</v>
      </c>
      <c r="D19" s="106">
        <v>88846</v>
      </c>
      <c r="E19" s="107">
        <v>1.7886690621000001</v>
      </c>
      <c r="F19" s="97">
        <v>0.99935708479999996</v>
      </c>
      <c r="G19" s="97">
        <v>3.2013952396000001</v>
      </c>
      <c r="H19" s="97">
        <v>0.77158663589999998</v>
      </c>
      <c r="I19" s="99">
        <v>1.8008689193</v>
      </c>
      <c r="J19" s="97">
        <v>1.1032697659999999</v>
      </c>
      <c r="K19" s="97">
        <v>2.9395610794000002</v>
      </c>
      <c r="L19" s="97">
        <v>1.0900460822</v>
      </c>
      <c r="M19" s="97">
        <v>0.60902561460000004</v>
      </c>
      <c r="N19" s="97">
        <v>1.9509860220999999</v>
      </c>
      <c r="O19" s="96">
        <v>13</v>
      </c>
      <c r="P19" s="106">
        <v>93158</v>
      </c>
      <c r="Q19" s="107">
        <v>1.3288056252</v>
      </c>
      <c r="R19" s="97">
        <v>0.70598396900000004</v>
      </c>
      <c r="S19" s="97">
        <v>2.5010828391</v>
      </c>
      <c r="T19" s="97">
        <v>0.5761057624</v>
      </c>
      <c r="U19" s="99">
        <v>1.3954786492</v>
      </c>
      <c r="V19" s="97">
        <v>0.81029351780000003</v>
      </c>
      <c r="W19" s="97">
        <v>2.4032780931</v>
      </c>
      <c r="X19" s="97">
        <v>0.83493185179999996</v>
      </c>
      <c r="Y19" s="97">
        <v>0.4435927207</v>
      </c>
      <c r="Z19" s="97">
        <v>1.5715118049000001</v>
      </c>
      <c r="AA19" s="96">
        <v>18</v>
      </c>
      <c r="AB19" s="106">
        <v>96691</v>
      </c>
      <c r="AC19" s="107">
        <v>1.6974389741</v>
      </c>
      <c r="AD19" s="97">
        <v>0.9667711859</v>
      </c>
      <c r="AE19" s="97">
        <v>2.9803319678000002</v>
      </c>
      <c r="AF19" s="97">
        <v>0.63928654819999997</v>
      </c>
      <c r="AG19" s="99">
        <v>1.8616003558000001</v>
      </c>
      <c r="AH19" s="97">
        <v>1.1728874126</v>
      </c>
      <c r="AI19" s="97">
        <v>2.9547216956</v>
      </c>
      <c r="AJ19" s="97">
        <v>1.1440934974999999</v>
      </c>
      <c r="AK19" s="97">
        <v>0.65161495889999999</v>
      </c>
      <c r="AL19" s="97">
        <v>2.0087782105</v>
      </c>
      <c r="AM19" s="97">
        <v>0.54641599269999996</v>
      </c>
      <c r="AN19" s="97">
        <v>1.2774170593</v>
      </c>
      <c r="AO19" s="97">
        <v>0.5764923059</v>
      </c>
      <c r="AP19" s="97">
        <v>2.8305570198000001</v>
      </c>
      <c r="AQ19" s="97">
        <v>0.47188345780000002</v>
      </c>
      <c r="AR19" s="97">
        <v>0.74290188909999999</v>
      </c>
      <c r="AS19" s="97">
        <v>0.33059813939999999</v>
      </c>
      <c r="AT19" s="97">
        <v>1.6694081152</v>
      </c>
      <c r="AU19" s="96" t="s">
        <v>28</v>
      </c>
      <c r="AV19" s="96" t="s">
        <v>28</v>
      </c>
      <c r="AW19" s="96" t="s">
        <v>28</v>
      </c>
      <c r="AX19" s="96" t="s">
        <v>28</v>
      </c>
      <c r="AY19" s="96" t="s">
        <v>28</v>
      </c>
      <c r="AZ19" s="96" t="s">
        <v>28</v>
      </c>
      <c r="BA19" s="96" t="s">
        <v>28</v>
      </c>
      <c r="BB19" s="96" t="s">
        <v>28</v>
      </c>
      <c r="BC19" s="108" t="s">
        <v>28</v>
      </c>
      <c r="BD19" s="109">
        <v>3.2</v>
      </c>
      <c r="BE19" s="109">
        <v>2.6</v>
      </c>
      <c r="BF19" s="109">
        <v>3.6</v>
      </c>
    </row>
    <row r="20" spans="1:58" x14ac:dyDescent="0.3">
      <c r="A20" s="10"/>
      <c r="B20" t="s">
        <v>65</v>
      </c>
      <c r="C20" s="96">
        <v>7</v>
      </c>
      <c r="D20" s="106">
        <v>66456</v>
      </c>
      <c r="E20" s="107">
        <v>1.0251991523999999</v>
      </c>
      <c r="F20" s="97">
        <v>0.4577411099</v>
      </c>
      <c r="G20" s="97">
        <v>2.2961304526999999</v>
      </c>
      <c r="H20" s="97">
        <v>0.25290806069999999</v>
      </c>
      <c r="I20" s="99">
        <v>1.0533285181000001</v>
      </c>
      <c r="J20" s="97">
        <v>0.50215743800000001</v>
      </c>
      <c r="K20" s="97">
        <v>2.2094683524000001</v>
      </c>
      <c r="L20" s="97">
        <v>0.62477422069999999</v>
      </c>
      <c r="M20" s="97">
        <v>0.27895540549999998</v>
      </c>
      <c r="N20" s="97">
        <v>1.3993018927</v>
      </c>
      <c r="O20" s="96">
        <v>16</v>
      </c>
      <c r="P20" s="106">
        <v>67580</v>
      </c>
      <c r="Q20" s="107">
        <v>2.0726533672</v>
      </c>
      <c r="R20" s="97">
        <v>1.1516486656</v>
      </c>
      <c r="S20" s="97">
        <v>3.7302105311</v>
      </c>
      <c r="T20" s="97">
        <v>0.37831222170000001</v>
      </c>
      <c r="U20" s="99">
        <v>2.3675643682</v>
      </c>
      <c r="V20" s="97">
        <v>1.4504454814000001</v>
      </c>
      <c r="W20" s="97">
        <v>3.8645789235999999</v>
      </c>
      <c r="X20" s="97">
        <v>1.3023156143000001</v>
      </c>
      <c r="Y20" s="97">
        <v>0.72361836430000004</v>
      </c>
      <c r="Z20" s="97">
        <v>2.3438127649</v>
      </c>
      <c r="AA20" s="96">
        <v>19</v>
      </c>
      <c r="AB20" s="106">
        <v>70095</v>
      </c>
      <c r="AC20" s="107">
        <v>2.4313457258</v>
      </c>
      <c r="AD20" s="97">
        <v>1.3996414156999999</v>
      </c>
      <c r="AE20" s="97">
        <v>4.2235403814000003</v>
      </c>
      <c r="AF20" s="97">
        <v>7.9589146400000005E-2</v>
      </c>
      <c r="AG20" s="99">
        <v>2.7106070333000001</v>
      </c>
      <c r="AH20" s="97">
        <v>1.7289703043</v>
      </c>
      <c r="AI20" s="97">
        <v>4.2495758723000003</v>
      </c>
      <c r="AJ20" s="97">
        <v>1.638755135</v>
      </c>
      <c r="AK20" s="97">
        <v>0.94337449939999996</v>
      </c>
      <c r="AL20" s="97">
        <v>2.8467150575</v>
      </c>
      <c r="AM20" s="97">
        <v>0.67747887399999995</v>
      </c>
      <c r="AN20" s="97">
        <v>1.1730595016000001</v>
      </c>
      <c r="AO20" s="97">
        <v>0.55290191529999999</v>
      </c>
      <c r="AP20" s="97">
        <v>2.4888114080000001</v>
      </c>
      <c r="AQ20" s="97">
        <v>0.14850093650000001</v>
      </c>
      <c r="AR20" s="97">
        <v>2.0217080382999999</v>
      </c>
      <c r="AS20" s="97">
        <v>0.77804579979999999</v>
      </c>
      <c r="AT20" s="97">
        <v>5.2532940773999997</v>
      </c>
      <c r="AU20" s="96" t="s">
        <v>28</v>
      </c>
      <c r="AV20" s="96" t="s">
        <v>28</v>
      </c>
      <c r="AW20" s="96" t="s">
        <v>28</v>
      </c>
      <c r="AX20" s="96" t="s">
        <v>28</v>
      </c>
      <c r="AY20" s="96" t="s">
        <v>28</v>
      </c>
      <c r="AZ20" s="96" t="s">
        <v>28</v>
      </c>
      <c r="BA20" s="96" t="s">
        <v>28</v>
      </c>
      <c r="BB20" s="96" t="s">
        <v>28</v>
      </c>
      <c r="BC20" s="108" t="s">
        <v>28</v>
      </c>
      <c r="BD20" s="109">
        <v>1.4</v>
      </c>
      <c r="BE20" s="109">
        <v>3.2</v>
      </c>
      <c r="BF20" s="109">
        <v>3.8</v>
      </c>
    </row>
    <row r="21" spans="1:58" x14ac:dyDescent="0.3">
      <c r="A21" s="10"/>
      <c r="B21" t="s">
        <v>66</v>
      </c>
      <c r="C21" s="96">
        <v>13</v>
      </c>
      <c r="D21" s="106">
        <v>43748</v>
      </c>
      <c r="E21" s="107">
        <v>2.9319916083000002</v>
      </c>
      <c r="F21" s="97">
        <v>1.5734155927</v>
      </c>
      <c r="G21" s="97">
        <v>5.4636389973000004</v>
      </c>
      <c r="H21" s="97">
        <v>6.7594335800000002E-2</v>
      </c>
      <c r="I21" s="99">
        <v>2.9715644144</v>
      </c>
      <c r="J21" s="97">
        <v>1.7254577015999999</v>
      </c>
      <c r="K21" s="97">
        <v>5.1175957894000002</v>
      </c>
      <c r="L21" s="97">
        <v>1.7868067566000001</v>
      </c>
      <c r="M21" s="97">
        <v>0.95886686850000002</v>
      </c>
      <c r="N21" s="97">
        <v>3.3296367725999998</v>
      </c>
      <c r="O21" s="96">
        <v>10</v>
      </c>
      <c r="P21" s="106">
        <v>45381</v>
      </c>
      <c r="Q21" s="107">
        <v>2.0272586915000002</v>
      </c>
      <c r="R21" s="97">
        <v>1.0140708341</v>
      </c>
      <c r="S21" s="97">
        <v>4.0527521984000003</v>
      </c>
      <c r="T21" s="97">
        <v>0.49352485699999998</v>
      </c>
      <c r="U21" s="99">
        <v>2.2035653688000001</v>
      </c>
      <c r="V21" s="97">
        <v>1.1856387257000001</v>
      </c>
      <c r="W21" s="97">
        <v>4.0954299391999998</v>
      </c>
      <c r="X21" s="97">
        <v>1.2737926610999999</v>
      </c>
      <c r="Y21" s="97">
        <v>0.63717373209999995</v>
      </c>
      <c r="Z21" s="97">
        <v>2.5464761992999998</v>
      </c>
      <c r="AA21" s="96">
        <v>7</v>
      </c>
      <c r="AB21" s="106">
        <v>47379</v>
      </c>
      <c r="AC21" s="107">
        <v>1.3875110420000001</v>
      </c>
      <c r="AD21" s="97">
        <v>0.62220651579999997</v>
      </c>
      <c r="AE21" s="97">
        <v>3.0941284647999998</v>
      </c>
      <c r="AF21" s="97">
        <v>0.86994360110000002</v>
      </c>
      <c r="AG21" s="99">
        <v>1.4774478144000001</v>
      </c>
      <c r="AH21" s="97">
        <v>0.70434949440000005</v>
      </c>
      <c r="AI21" s="97">
        <v>3.0991035865000001</v>
      </c>
      <c r="AJ21" s="97">
        <v>0.93519848729999999</v>
      </c>
      <c r="AK21" s="97">
        <v>0.4193743868</v>
      </c>
      <c r="AL21" s="97">
        <v>2.0854783654000002</v>
      </c>
      <c r="AM21" s="97">
        <v>0.46600345450000003</v>
      </c>
      <c r="AN21" s="97">
        <v>0.68442722570000003</v>
      </c>
      <c r="AO21" s="97">
        <v>0.2469404047</v>
      </c>
      <c r="AP21" s="97">
        <v>1.8969784544999999</v>
      </c>
      <c r="AQ21" s="97">
        <v>0.41414688080000001</v>
      </c>
      <c r="AR21" s="97">
        <v>0.69142718069999998</v>
      </c>
      <c r="AS21" s="97">
        <v>0.28518191120000003</v>
      </c>
      <c r="AT21" s="97">
        <v>1.6763740176999999</v>
      </c>
      <c r="AU21" s="96" t="s">
        <v>28</v>
      </c>
      <c r="AV21" s="96" t="s">
        <v>28</v>
      </c>
      <c r="AW21" s="96" t="s">
        <v>28</v>
      </c>
      <c r="AX21" s="96" t="s">
        <v>28</v>
      </c>
      <c r="AY21" s="96" t="s">
        <v>28</v>
      </c>
      <c r="AZ21" s="96" t="s">
        <v>28</v>
      </c>
      <c r="BA21" s="96" t="s">
        <v>28</v>
      </c>
      <c r="BB21" s="96" t="s">
        <v>28</v>
      </c>
      <c r="BC21" s="108" t="s">
        <v>28</v>
      </c>
      <c r="BD21" s="109">
        <v>2.6</v>
      </c>
      <c r="BE21" s="109">
        <v>2</v>
      </c>
      <c r="BF21" s="109">
        <v>1.4</v>
      </c>
    </row>
    <row r="22" spans="1:58" x14ac:dyDescent="0.3">
      <c r="A22" s="10"/>
      <c r="B22" t="s">
        <v>67</v>
      </c>
      <c r="C22" s="96">
        <v>26</v>
      </c>
      <c r="D22" s="106">
        <v>80432</v>
      </c>
      <c r="E22" s="107">
        <v>3.0472649292999998</v>
      </c>
      <c r="F22" s="97">
        <v>1.8742359048999999</v>
      </c>
      <c r="G22" s="97">
        <v>4.9544582542000004</v>
      </c>
      <c r="H22" s="97">
        <v>1.25574235E-2</v>
      </c>
      <c r="I22" s="99">
        <v>3.2325442610000001</v>
      </c>
      <c r="J22" s="97">
        <v>2.2009497294</v>
      </c>
      <c r="K22" s="97">
        <v>4.7476515521999998</v>
      </c>
      <c r="L22" s="97">
        <v>1.8570563262999999</v>
      </c>
      <c r="M22" s="97">
        <v>1.1421920066</v>
      </c>
      <c r="N22" s="97">
        <v>3.0193331586999999</v>
      </c>
      <c r="O22" s="96">
        <v>29</v>
      </c>
      <c r="P22" s="106">
        <v>81401</v>
      </c>
      <c r="Q22" s="107">
        <v>3.4356995327000002</v>
      </c>
      <c r="R22" s="97">
        <v>2.1486723110999999</v>
      </c>
      <c r="S22" s="97">
        <v>5.4936395924000001</v>
      </c>
      <c r="T22" s="97">
        <v>1.311874E-3</v>
      </c>
      <c r="U22" s="99">
        <v>3.5626097958999998</v>
      </c>
      <c r="V22" s="97">
        <v>2.4757346743999999</v>
      </c>
      <c r="W22" s="97">
        <v>5.1266352124000001</v>
      </c>
      <c r="X22" s="97">
        <v>2.1587619128000002</v>
      </c>
      <c r="Y22" s="97">
        <v>1.3500807926</v>
      </c>
      <c r="Z22" s="97">
        <v>3.4518326768000001</v>
      </c>
      <c r="AA22" s="96">
        <v>20</v>
      </c>
      <c r="AB22" s="106">
        <v>85870</v>
      </c>
      <c r="AC22" s="107">
        <v>2.2662602383000001</v>
      </c>
      <c r="AD22" s="97">
        <v>1.334535493</v>
      </c>
      <c r="AE22" s="97">
        <v>3.8484817334999999</v>
      </c>
      <c r="AF22" s="97">
        <v>0.11690097169999999</v>
      </c>
      <c r="AG22" s="99">
        <v>2.3291021311</v>
      </c>
      <c r="AH22" s="97">
        <v>1.5026370104</v>
      </c>
      <c r="AI22" s="97">
        <v>3.6101311891000001</v>
      </c>
      <c r="AJ22" s="97">
        <v>1.5274856074000001</v>
      </c>
      <c r="AK22" s="97">
        <v>0.8994923547</v>
      </c>
      <c r="AL22" s="97">
        <v>2.5939211916999998</v>
      </c>
      <c r="AM22" s="97">
        <v>0.20715640160000001</v>
      </c>
      <c r="AN22" s="97">
        <v>0.65962119699999999</v>
      </c>
      <c r="AO22" s="97">
        <v>0.34555695180000001</v>
      </c>
      <c r="AP22" s="97">
        <v>1.2591271024999999</v>
      </c>
      <c r="AQ22" s="97">
        <v>0.7005794072</v>
      </c>
      <c r="AR22" s="97">
        <v>1.1274699156000001</v>
      </c>
      <c r="AS22" s="97">
        <v>0.61168781130000005</v>
      </c>
      <c r="AT22" s="97">
        <v>2.0781653437999998</v>
      </c>
      <c r="AU22" s="96" t="s">
        <v>28</v>
      </c>
      <c r="AV22" s="96">
        <v>2</v>
      </c>
      <c r="AW22" s="96" t="s">
        <v>28</v>
      </c>
      <c r="AX22" s="96" t="s">
        <v>28</v>
      </c>
      <c r="AY22" s="96" t="s">
        <v>28</v>
      </c>
      <c r="AZ22" s="96" t="s">
        <v>28</v>
      </c>
      <c r="BA22" s="96" t="s">
        <v>28</v>
      </c>
      <c r="BB22" s="96" t="s">
        <v>28</v>
      </c>
      <c r="BC22" s="108">
        <v>-2</v>
      </c>
      <c r="BD22" s="109">
        <v>5.2</v>
      </c>
      <c r="BE22" s="109">
        <v>5.8</v>
      </c>
      <c r="BF22" s="109">
        <v>4</v>
      </c>
    </row>
    <row r="23" spans="1:58" x14ac:dyDescent="0.3">
      <c r="A23" s="10"/>
      <c r="B23" t="s">
        <v>68</v>
      </c>
      <c r="C23" s="96">
        <v>16</v>
      </c>
      <c r="D23" s="106">
        <v>13078</v>
      </c>
      <c r="E23" s="107">
        <v>11.686634902</v>
      </c>
      <c r="F23" s="97">
        <v>6.5939446274</v>
      </c>
      <c r="G23" s="97">
        <v>20.712554176000001</v>
      </c>
      <c r="H23" s="97">
        <v>1.774742E-11</v>
      </c>
      <c r="I23" s="99">
        <v>12.234286588</v>
      </c>
      <c r="J23" s="97">
        <v>7.4951143625999999</v>
      </c>
      <c r="K23" s="97">
        <v>19.970044629</v>
      </c>
      <c r="L23" s="97">
        <v>7.1220388713</v>
      </c>
      <c r="M23" s="97">
        <v>4.0184647117000001</v>
      </c>
      <c r="N23" s="97">
        <v>12.622591293999999</v>
      </c>
      <c r="O23" s="96">
        <v>13</v>
      </c>
      <c r="P23" s="106">
        <v>13612</v>
      </c>
      <c r="Q23" s="107">
        <v>9.2326174056999992</v>
      </c>
      <c r="R23" s="97">
        <v>4.9719826967999996</v>
      </c>
      <c r="S23" s="97">
        <v>17.144312311</v>
      </c>
      <c r="T23" s="97">
        <v>2.5873298999999999E-8</v>
      </c>
      <c r="U23" s="99">
        <v>9.5503967087999992</v>
      </c>
      <c r="V23" s="97">
        <v>5.5454983493999999</v>
      </c>
      <c r="W23" s="97">
        <v>16.447588935999999</v>
      </c>
      <c r="X23" s="97">
        <v>5.8011542106</v>
      </c>
      <c r="Y23" s="97">
        <v>3.1240586596000002</v>
      </c>
      <c r="Z23" s="97">
        <v>10.772329793999999</v>
      </c>
      <c r="AA23" s="96">
        <v>6</v>
      </c>
      <c r="AB23" s="106">
        <v>14368</v>
      </c>
      <c r="AC23" s="107">
        <v>4.0007047056999996</v>
      </c>
      <c r="AD23" s="97">
        <v>1.7033967618000001</v>
      </c>
      <c r="AE23" s="97">
        <v>9.3963065452999999</v>
      </c>
      <c r="AF23" s="97">
        <v>2.27860111E-2</v>
      </c>
      <c r="AG23" s="99">
        <v>4.1759465478999998</v>
      </c>
      <c r="AH23" s="97">
        <v>1.8760886506000001</v>
      </c>
      <c r="AI23" s="97">
        <v>9.2951522119999996</v>
      </c>
      <c r="AJ23" s="97">
        <v>2.6965212353000001</v>
      </c>
      <c r="AK23" s="97">
        <v>1.1481091153</v>
      </c>
      <c r="AL23" s="97">
        <v>6.3332192692999998</v>
      </c>
      <c r="AM23" s="97">
        <v>0.10618742389999999</v>
      </c>
      <c r="AN23" s="97">
        <v>0.43332291699999997</v>
      </c>
      <c r="AO23" s="97">
        <v>0.15710921589999999</v>
      </c>
      <c r="AP23" s="97">
        <v>1.1951479062000001</v>
      </c>
      <c r="AQ23" s="97">
        <v>0.55984976949999998</v>
      </c>
      <c r="AR23" s="97">
        <v>0.79001504570000003</v>
      </c>
      <c r="AS23" s="97">
        <v>0.35771571340000002</v>
      </c>
      <c r="AT23" s="97">
        <v>1.7447479911999999</v>
      </c>
      <c r="AU23" s="96">
        <v>1</v>
      </c>
      <c r="AV23" s="96">
        <v>2</v>
      </c>
      <c r="AW23" s="96" t="s">
        <v>28</v>
      </c>
      <c r="AX23" s="96" t="s">
        <v>28</v>
      </c>
      <c r="AY23" s="96" t="s">
        <v>28</v>
      </c>
      <c r="AZ23" s="96" t="s">
        <v>28</v>
      </c>
      <c r="BA23" s="96" t="s">
        <v>28</v>
      </c>
      <c r="BB23" s="96" t="s">
        <v>28</v>
      </c>
      <c r="BC23" s="108" t="s">
        <v>102</v>
      </c>
      <c r="BD23" s="109">
        <v>3.2</v>
      </c>
      <c r="BE23" s="109">
        <v>2.6</v>
      </c>
      <c r="BF23" s="109">
        <v>1.2</v>
      </c>
    </row>
    <row r="24" spans="1:58" x14ac:dyDescent="0.3">
      <c r="A24" s="10"/>
      <c r="B24" s="3" t="s">
        <v>103</v>
      </c>
      <c r="C24" s="102">
        <v>47</v>
      </c>
      <c r="D24" s="103">
        <v>324811</v>
      </c>
      <c r="E24" s="98">
        <v>1.3968963092</v>
      </c>
      <c r="F24" s="104">
        <v>0.92344131610000002</v>
      </c>
      <c r="G24" s="104">
        <v>2.1130950765000001</v>
      </c>
      <c r="H24" s="104">
        <v>0.44582971840000002</v>
      </c>
      <c r="I24" s="105">
        <v>1.4469953296</v>
      </c>
      <c r="J24" s="104">
        <v>1.08719294</v>
      </c>
      <c r="K24" s="104">
        <v>1.9258729586000001</v>
      </c>
      <c r="L24" s="104">
        <v>0.85129294249999998</v>
      </c>
      <c r="M24" s="104">
        <v>0.56276122289999997</v>
      </c>
      <c r="N24" s="104">
        <v>1.2877569463</v>
      </c>
      <c r="O24" s="102">
        <v>53</v>
      </c>
      <c r="P24" s="103">
        <v>330210</v>
      </c>
      <c r="Q24" s="98">
        <v>1.4584974263999999</v>
      </c>
      <c r="R24" s="104">
        <v>0.97459032759999997</v>
      </c>
      <c r="S24" s="104">
        <v>2.1826758201000001</v>
      </c>
      <c r="T24" s="104">
        <v>0.67133034380000001</v>
      </c>
      <c r="U24" s="105">
        <v>1.6050392174999999</v>
      </c>
      <c r="V24" s="104">
        <v>1.2262079412</v>
      </c>
      <c r="W24" s="104">
        <v>2.1009086657</v>
      </c>
      <c r="X24" s="104">
        <v>0.91642143440000001</v>
      </c>
      <c r="Y24" s="104">
        <v>0.61236684399999997</v>
      </c>
      <c r="Z24" s="104">
        <v>1.3714463048000001</v>
      </c>
      <c r="AA24" s="102">
        <v>47</v>
      </c>
      <c r="AB24" s="103">
        <v>336378</v>
      </c>
      <c r="AC24" s="98">
        <v>1.3540322794999999</v>
      </c>
      <c r="AD24" s="104">
        <v>0.89563102260000005</v>
      </c>
      <c r="AE24" s="104">
        <v>2.0470521539000002</v>
      </c>
      <c r="AF24" s="104">
        <v>0.66463339229999996</v>
      </c>
      <c r="AG24" s="105">
        <v>1.3972376314999999</v>
      </c>
      <c r="AH24" s="104">
        <v>1.0498077342000001</v>
      </c>
      <c r="AI24" s="104">
        <v>1.8596481385999999</v>
      </c>
      <c r="AJ24" s="104">
        <v>0.9126334143</v>
      </c>
      <c r="AK24" s="104">
        <v>0.60366566619999995</v>
      </c>
      <c r="AL24" s="104">
        <v>1.3797368236000001</v>
      </c>
      <c r="AM24" s="104">
        <v>0.77095253129999997</v>
      </c>
      <c r="AN24" s="104">
        <v>0.92837481580000003</v>
      </c>
      <c r="AO24" s="104">
        <v>0.56289554460000002</v>
      </c>
      <c r="AP24" s="104">
        <v>1.5311540603</v>
      </c>
      <c r="AQ24" s="104">
        <v>0.86594379629999996</v>
      </c>
      <c r="AR24" s="104">
        <v>1.0440985611</v>
      </c>
      <c r="AS24" s="104">
        <v>0.63262683190000002</v>
      </c>
      <c r="AT24" s="104">
        <v>1.7231988121999999</v>
      </c>
      <c r="AU24" s="102" t="s">
        <v>28</v>
      </c>
      <c r="AV24" s="102" t="s">
        <v>28</v>
      </c>
      <c r="AW24" s="102" t="s">
        <v>28</v>
      </c>
      <c r="AX24" s="102" t="s">
        <v>28</v>
      </c>
      <c r="AY24" s="102" t="s">
        <v>28</v>
      </c>
      <c r="AZ24" s="102" t="s">
        <v>28</v>
      </c>
      <c r="BA24" s="102" t="s">
        <v>28</v>
      </c>
      <c r="BB24" s="102" t="s">
        <v>28</v>
      </c>
      <c r="BC24" s="100" t="s">
        <v>28</v>
      </c>
      <c r="BD24" s="101">
        <v>9.4</v>
      </c>
      <c r="BE24" s="101">
        <v>10.6</v>
      </c>
      <c r="BF24" s="101">
        <v>9.4</v>
      </c>
    </row>
    <row r="25" spans="1:58" x14ac:dyDescent="0.3">
      <c r="A25" s="10"/>
      <c r="B25" t="s">
        <v>104</v>
      </c>
      <c r="C25" s="96">
        <v>30</v>
      </c>
      <c r="D25" s="106">
        <v>209832</v>
      </c>
      <c r="E25" s="107">
        <v>1.2831358423000001</v>
      </c>
      <c r="F25" s="97">
        <v>0.80828474419999996</v>
      </c>
      <c r="G25" s="97">
        <v>2.0369524498999998</v>
      </c>
      <c r="H25" s="97">
        <v>0.29692534590000003</v>
      </c>
      <c r="I25" s="99">
        <v>1.4297152007</v>
      </c>
      <c r="J25" s="97">
        <v>0.99963650140000004</v>
      </c>
      <c r="K25" s="97">
        <v>2.0448288474999998</v>
      </c>
      <c r="L25" s="97">
        <v>0.78196533239999999</v>
      </c>
      <c r="M25" s="97">
        <v>0.49258280209999999</v>
      </c>
      <c r="N25" s="97">
        <v>1.2413543033000001</v>
      </c>
      <c r="O25" s="96">
        <v>35</v>
      </c>
      <c r="P25" s="106">
        <v>228306</v>
      </c>
      <c r="Q25" s="107">
        <v>1.3717606219</v>
      </c>
      <c r="R25" s="97">
        <v>0.88156471069999998</v>
      </c>
      <c r="S25" s="97">
        <v>2.1345310003</v>
      </c>
      <c r="T25" s="97">
        <v>0.51010753779999995</v>
      </c>
      <c r="U25" s="99">
        <v>1.5330302313999999</v>
      </c>
      <c r="V25" s="97">
        <v>1.1007061627000001</v>
      </c>
      <c r="W25" s="97">
        <v>2.1351581100999999</v>
      </c>
      <c r="X25" s="97">
        <v>0.86192187519999997</v>
      </c>
      <c r="Y25" s="97">
        <v>0.55391581919999999</v>
      </c>
      <c r="Z25" s="97">
        <v>1.3411953464999999</v>
      </c>
      <c r="AA25" s="96">
        <v>36</v>
      </c>
      <c r="AB25" s="106">
        <v>242289</v>
      </c>
      <c r="AC25" s="107">
        <v>1.4024543613</v>
      </c>
      <c r="AD25" s="97">
        <v>0.90393551719999998</v>
      </c>
      <c r="AE25" s="97">
        <v>2.1759054691999999</v>
      </c>
      <c r="AF25" s="97">
        <v>0.80169000420000003</v>
      </c>
      <c r="AG25" s="99">
        <v>1.4858289067999999</v>
      </c>
      <c r="AH25" s="97">
        <v>1.0717706981999999</v>
      </c>
      <c r="AI25" s="97">
        <v>2.0598506229</v>
      </c>
      <c r="AJ25" s="97">
        <v>0.94527045730000003</v>
      </c>
      <c r="AK25" s="97">
        <v>0.60926299159999997</v>
      </c>
      <c r="AL25" s="97">
        <v>1.4665854482</v>
      </c>
      <c r="AM25" s="97">
        <v>0.93745090919999996</v>
      </c>
      <c r="AN25" s="97">
        <v>1.0223754341</v>
      </c>
      <c r="AO25" s="97">
        <v>0.58827667829999997</v>
      </c>
      <c r="AP25" s="97">
        <v>1.7768025945999999</v>
      </c>
      <c r="AQ25" s="97">
        <v>0.81866410229999997</v>
      </c>
      <c r="AR25" s="97">
        <v>1.0690688987999999</v>
      </c>
      <c r="AS25" s="97">
        <v>0.6040004417</v>
      </c>
      <c r="AT25" s="97">
        <v>1.8922309180000001</v>
      </c>
      <c r="AU25" s="96" t="s">
        <v>28</v>
      </c>
      <c r="AV25" s="96" t="s">
        <v>28</v>
      </c>
      <c r="AW25" s="96" t="s">
        <v>28</v>
      </c>
      <c r="AX25" s="96" t="s">
        <v>28</v>
      </c>
      <c r="AY25" s="96" t="s">
        <v>28</v>
      </c>
      <c r="AZ25" s="96" t="s">
        <v>28</v>
      </c>
      <c r="BA25" s="96" t="s">
        <v>28</v>
      </c>
      <c r="BB25" s="96" t="s">
        <v>28</v>
      </c>
      <c r="BC25" s="108" t="s">
        <v>28</v>
      </c>
      <c r="BD25" s="109">
        <v>6</v>
      </c>
      <c r="BE25" s="109">
        <v>7</v>
      </c>
      <c r="BF25" s="109">
        <v>7.2</v>
      </c>
    </row>
    <row r="26" spans="1:58" x14ac:dyDescent="0.3">
      <c r="A26" s="10"/>
      <c r="B26" t="s">
        <v>105</v>
      </c>
      <c r="C26" s="96">
        <v>42</v>
      </c>
      <c r="D26" s="106">
        <v>181272</v>
      </c>
      <c r="E26" s="107">
        <v>2.3127651416999999</v>
      </c>
      <c r="F26" s="97">
        <v>1.5115325679</v>
      </c>
      <c r="G26" s="97">
        <v>3.5387147549</v>
      </c>
      <c r="H26" s="97">
        <v>0.1137633391</v>
      </c>
      <c r="I26" s="99">
        <v>2.3169601483000002</v>
      </c>
      <c r="J26" s="97">
        <v>1.7122820911000001</v>
      </c>
      <c r="K26" s="97">
        <v>3.1351751890999999</v>
      </c>
      <c r="L26" s="97">
        <v>1.4094393619000001</v>
      </c>
      <c r="M26" s="97">
        <v>0.92115427530000005</v>
      </c>
      <c r="N26" s="97">
        <v>2.1565544103000001</v>
      </c>
      <c r="O26" s="96">
        <v>41</v>
      </c>
      <c r="P26" s="106">
        <v>178646</v>
      </c>
      <c r="Q26" s="107">
        <v>2.1218130219</v>
      </c>
      <c r="R26" s="97">
        <v>1.3798119235999999</v>
      </c>
      <c r="S26" s="97">
        <v>3.262829102</v>
      </c>
      <c r="T26" s="97">
        <v>0.19024879880000001</v>
      </c>
      <c r="U26" s="99">
        <v>2.2950415905999999</v>
      </c>
      <c r="V26" s="97">
        <v>1.6898774593000001</v>
      </c>
      <c r="W26" s="97">
        <v>3.1169218063000002</v>
      </c>
      <c r="X26" s="97">
        <v>1.3332042263999999</v>
      </c>
      <c r="Y26" s="97">
        <v>0.86698077029999998</v>
      </c>
      <c r="Z26" s="97">
        <v>2.0501417910000002</v>
      </c>
      <c r="AA26" s="96">
        <v>57</v>
      </c>
      <c r="AB26" s="106">
        <v>179112</v>
      </c>
      <c r="AC26" s="107">
        <v>3.3436218264000002</v>
      </c>
      <c r="AD26" s="97">
        <v>2.2551854058999998</v>
      </c>
      <c r="AE26" s="97">
        <v>4.9573781777999999</v>
      </c>
      <c r="AF26" s="97">
        <v>5.2578699999999999E-5</v>
      </c>
      <c r="AG26" s="99">
        <v>3.1823663405999998</v>
      </c>
      <c r="AH26" s="97">
        <v>2.4547415499</v>
      </c>
      <c r="AI26" s="97">
        <v>4.1256707966999997</v>
      </c>
      <c r="AJ26" s="97">
        <v>2.2536397762</v>
      </c>
      <c r="AK26" s="97">
        <v>1.5200210422</v>
      </c>
      <c r="AL26" s="97">
        <v>3.3413302183</v>
      </c>
      <c r="AM26" s="97">
        <v>7.9050714100000002E-2</v>
      </c>
      <c r="AN26" s="97">
        <v>1.5758324564999999</v>
      </c>
      <c r="AO26" s="97">
        <v>0.94860718430000002</v>
      </c>
      <c r="AP26" s="97">
        <v>2.6177831791999999</v>
      </c>
      <c r="AQ26" s="97">
        <v>0.75103143790000004</v>
      </c>
      <c r="AR26" s="97">
        <v>0.91743557679999999</v>
      </c>
      <c r="AS26" s="97">
        <v>0.53875318429999997</v>
      </c>
      <c r="AT26" s="97">
        <v>1.5622887477</v>
      </c>
      <c r="AU26" s="96" t="s">
        <v>28</v>
      </c>
      <c r="AV26" s="96" t="s">
        <v>28</v>
      </c>
      <c r="AW26" s="96">
        <v>3</v>
      </c>
      <c r="AX26" s="96" t="s">
        <v>28</v>
      </c>
      <c r="AY26" s="96" t="s">
        <v>28</v>
      </c>
      <c r="AZ26" s="96" t="s">
        <v>28</v>
      </c>
      <c r="BA26" s="96" t="s">
        <v>28</v>
      </c>
      <c r="BB26" s="96" t="s">
        <v>28</v>
      </c>
      <c r="BC26" s="108">
        <v>-3</v>
      </c>
      <c r="BD26" s="109">
        <v>8.4</v>
      </c>
      <c r="BE26" s="109">
        <v>8.1999999999999993</v>
      </c>
      <c r="BF26" s="109">
        <v>11.4</v>
      </c>
    </row>
    <row r="27" spans="1:58" x14ac:dyDescent="0.3">
      <c r="A27" s="10"/>
      <c r="B27" s="3" t="s">
        <v>69</v>
      </c>
      <c r="C27" s="102">
        <v>39</v>
      </c>
      <c r="D27" s="103">
        <v>158064</v>
      </c>
      <c r="E27" s="98">
        <v>2.2036780963</v>
      </c>
      <c r="F27" s="104">
        <v>1.4309003052</v>
      </c>
      <c r="G27" s="104">
        <v>3.3938053788999998</v>
      </c>
      <c r="H27" s="104">
        <v>0.18077128780000001</v>
      </c>
      <c r="I27" s="105">
        <v>2.4673549954</v>
      </c>
      <c r="J27" s="104">
        <v>1.8027284278</v>
      </c>
      <c r="K27" s="104">
        <v>3.3770148513999998</v>
      </c>
      <c r="L27" s="104">
        <v>1.3429598164000001</v>
      </c>
      <c r="M27" s="104">
        <v>0.87201556989999995</v>
      </c>
      <c r="N27" s="104">
        <v>2.0682441123999999</v>
      </c>
      <c r="O27" s="102">
        <v>62</v>
      </c>
      <c r="P27" s="103">
        <v>161352</v>
      </c>
      <c r="Q27" s="98">
        <v>3.6711527595</v>
      </c>
      <c r="R27" s="104">
        <v>2.5045498763</v>
      </c>
      <c r="S27" s="104">
        <v>5.3811516038000002</v>
      </c>
      <c r="T27" s="104">
        <v>1.83585E-5</v>
      </c>
      <c r="U27" s="105">
        <v>3.8425306162999999</v>
      </c>
      <c r="V27" s="104">
        <v>2.995812527</v>
      </c>
      <c r="W27" s="104">
        <v>4.9285599163000002</v>
      </c>
      <c r="X27" s="104">
        <v>2.3067048435999999</v>
      </c>
      <c r="Y27" s="104">
        <v>1.5736902573</v>
      </c>
      <c r="Z27" s="104">
        <v>3.3811528100000001</v>
      </c>
      <c r="AA27" s="102">
        <v>48</v>
      </c>
      <c r="AB27" s="103">
        <v>159416</v>
      </c>
      <c r="AC27" s="98">
        <v>3.0198519081000001</v>
      </c>
      <c r="AD27" s="104">
        <v>2.0112349097000002</v>
      </c>
      <c r="AE27" s="104">
        <v>4.5342816507999997</v>
      </c>
      <c r="AF27" s="104">
        <v>6.1022599999999995E-4</v>
      </c>
      <c r="AG27" s="105">
        <v>3.0109901139000002</v>
      </c>
      <c r="AH27" s="104">
        <v>2.2690756199000002</v>
      </c>
      <c r="AI27" s="104">
        <v>3.9954867024</v>
      </c>
      <c r="AJ27" s="104">
        <v>2.0354151072</v>
      </c>
      <c r="AK27" s="104">
        <v>1.3555955868</v>
      </c>
      <c r="AL27" s="104">
        <v>3.0561582665000002</v>
      </c>
      <c r="AM27" s="104">
        <v>0.42364239349999999</v>
      </c>
      <c r="AN27" s="104">
        <v>0.82258955320000005</v>
      </c>
      <c r="AO27" s="104">
        <v>0.50981955109999999</v>
      </c>
      <c r="AP27" s="104">
        <v>1.3272413181</v>
      </c>
      <c r="AQ27" s="104">
        <v>4.5516472199999998E-2</v>
      </c>
      <c r="AR27" s="104">
        <v>1.6659206105</v>
      </c>
      <c r="AS27" s="104">
        <v>1.0102311981000001</v>
      </c>
      <c r="AT27" s="104">
        <v>2.7471844916000001</v>
      </c>
      <c r="AU27" s="102" t="s">
        <v>28</v>
      </c>
      <c r="AV27" s="102">
        <v>2</v>
      </c>
      <c r="AW27" s="102">
        <v>3</v>
      </c>
      <c r="AX27" s="102" t="s">
        <v>235</v>
      </c>
      <c r="AY27" s="102" t="s">
        <v>28</v>
      </c>
      <c r="AZ27" s="102" t="s">
        <v>28</v>
      </c>
      <c r="BA27" s="102" t="s">
        <v>28</v>
      </c>
      <c r="BB27" s="102" t="s">
        <v>28</v>
      </c>
      <c r="BC27" s="100" t="s">
        <v>237</v>
      </c>
      <c r="BD27" s="101">
        <v>7.8</v>
      </c>
      <c r="BE27" s="101">
        <v>12.4</v>
      </c>
      <c r="BF27" s="101">
        <v>9.6</v>
      </c>
    </row>
    <row r="28" spans="1:58" x14ac:dyDescent="0.3">
      <c r="A28" s="10"/>
      <c r="B28" t="s">
        <v>70</v>
      </c>
      <c r="C28" s="96">
        <v>72</v>
      </c>
      <c r="D28" s="106">
        <v>103072</v>
      </c>
      <c r="E28" s="107">
        <v>6.5343419032999996</v>
      </c>
      <c r="F28" s="97">
        <v>4.5195495179999998</v>
      </c>
      <c r="G28" s="97">
        <v>9.4473185744000006</v>
      </c>
      <c r="H28" s="97">
        <v>2.036236E-13</v>
      </c>
      <c r="I28" s="99">
        <v>6.9854082582999997</v>
      </c>
      <c r="J28" s="97">
        <v>5.5446830975000001</v>
      </c>
      <c r="K28" s="97">
        <v>8.8004900689000003</v>
      </c>
      <c r="L28" s="97">
        <v>3.9821417734</v>
      </c>
      <c r="M28" s="97">
        <v>2.7542921994</v>
      </c>
      <c r="N28" s="97">
        <v>5.7573604960999996</v>
      </c>
      <c r="O28" s="96">
        <v>56</v>
      </c>
      <c r="P28" s="106">
        <v>108973</v>
      </c>
      <c r="Q28" s="107">
        <v>5.0024099252000003</v>
      </c>
      <c r="R28" s="97">
        <v>3.3892565372000001</v>
      </c>
      <c r="S28" s="97">
        <v>7.3833611546000002</v>
      </c>
      <c r="T28" s="97">
        <v>8.1347401999999996E-9</v>
      </c>
      <c r="U28" s="99">
        <v>5.1388876143999997</v>
      </c>
      <c r="V28" s="97">
        <v>3.9547818209000001</v>
      </c>
      <c r="W28" s="97">
        <v>6.6775278913999996</v>
      </c>
      <c r="X28" s="97">
        <v>3.1431770780999999</v>
      </c>
      <c r="Y28" s="97">
        <v>2.1295802661000001</v>
      </c>
      <c r="Z28" s="97">
        <v>4.6392062801999998</v>
      </c>
      <c r="AA28" s="96">
        <v>63</v>
      </c>
      <c r="AB28" s="106">
        <v>116814</v>
      </c>
      <c r="AC28" s="107">
        <v>5.5041739399000003</v>
      </c>
      <c r="AD28" s="97">
        <v>3.7680146374999999</v>
      </c>
      <c r="AE28" s="97">
        <v>8.0402900931999994</v>
      </c>
      <c r="AF28" s="97">
        <v>1.1979919999999999E-11</v>
      </c>
      <c r="AG28" s="99">
        <v>5.3931891724999996</v>
      </c>
      <c r="AH28" s="97">
        <v>4.2131249538000004</v>
      </c>
      <c r="AI28" s="97">
        <v>6.9037803933999999</v>
      </c>
      <c r="AJ28" s="97">
        <v>3.7098768850999999</v>
      </c>
      <c r="AK28" s="97">
        <v>2.5396854384999998</v>
      </c>
      <c r="AL28" s="97">
        <v>5.4192484997000001</v>
      </c>
      <c r="AM28" s="97">
        <v>0.684429548</v>
      </c>
      <c r="AN28" s="97">
        <v>1.1003044577000001</v>
      </c>
      <c r="AO28" s="97">
        <v>0.69393642950000001</v>
      </c>
      <c r="AP28" s="97">
        <v>1.7446409327000001</v>
      </c>
      <c r="AQ28" s="97">
        <v>0.247379508</v>
      </c>
      <c r="AR28" s="97">
        <v>0.76555680729999998</v>
      </c>
      <c r="AS28" s="97">
        <v>0.48684422490000001</v>
      </c>
      <c r="AT28" s="97">
        <v>1.2038290591</v>
      </c>
      <c r="AU28" s="96">
        <v>1</v>
      </c>
      <c r="AV28" s="96">
        <v>2</v>
      </c>
      <c r="AW28" s="96">
        <v>3</v>
      </c>
      <c r="AX28" s="96" t="s">
        <v>28</v>
      </c>
      <c r="AY28" s="96" t="s">
        <v>28</v>
      </c>
      <c r="AZ28" s="96" t="s">
        <v>28</v>
      </c>
      <c r="BA28" s="96" t="s">
        <v>28</v>
      </c>
      <c r="BB28" s="96" t="s">
        <v>28</v>
      </c>
      <c r="BC28" s="108" t="s">
        <v>130</v>
      </c>
      <c r="BD28" s="109">
        <v>14.4</v>
      </c>
      <c r="BE28" s="109">
        <v>11.2</v>
      </c>
      <c r="BF28" s="109">
        <v>12.6</v>
      </c>
    </row>
    <row r="29" spans="1:58" x14ac:dyDescent="0.3">
      <c r="A29" s="10"/>
      <c r="B29" t="s">
        <v>71</v>
      </c>
      <c r="C29" s="96">
        <v>26</v>
      </c>
      <c r="D29" s="106">
        <v>27963</v>
      </c>
      <c r="E29" s="107">
        <v>8.7269137552</v>
      </c>
      <c r="F29" s="97">
        <v>5.3869422658000001</v>
      </c>
      <c r="G29" s="97">
        <v>14.137709285</v>
      </c>
      <c r="H29" s="97">
        <v>1.1263829999999999E-11</v>
      </c>
      <c r="I29" s="99">
        <v>9.2980009298000006</v>
      </c>
      <c r="J29" s="97">
        <v>6.3307509437</v>
      </c>
      <c r="K29" s="97">
        <v>13.656013648</v>
      </c>
      <c r="L29" s="97">
        <v>5.3183332510000003</v>
      </c>
      <c r="M29" s="97">
        <v>3.2828964484999998</v>
      </c>
      <c r="N29" s="97">
        <v>8.6157662942000002</v>
      </c>
      <c r="O29" s="96">
        <v>22</v>
      </c>
      <c r="P29" s="106">
        <v>31479</v>
      </c>
      <c r="Q29" s="107">
        <v>6.7029547590999998</v>
      </c>
      <c r="R29" s="97">
        <v>4.0293182905</v>
      </c>
      <c r="S29" s="97">
        <v>11.150670973</v>
      </c>
      <c r="T29" s="97">
        <v>3.0736470999999999E-8</v>
      </c>
      <c r="U29" s="99">
        <v>6.9887861749000004</v>
      </c>
      <c r="V29" s="97">
        <v>4.6017706989000002</v>
      </c>
      <c r="W29" s="97">
        <v>10.613986527</v>
      </c>
      <c r="X29" s="97">
        <v>4.2116847818999998</v>
      </c>
      <c r="Y29" s="97">
        <v>2.5317519116999998</v>
      </c>
      <c r="Z29" s="97">
        <v>7.0063297354999996</v>
      </c>
      <c r="AA29" s="96">
        <v>25</v>
      </c>
      <c r="AB29" s="106">
        <v>34438</v>
      </c>
      <c r="AC29" s="107">
        <v>6.8884237268000001</v>
      </c>
      <c r="AD29" s="97">
        <v>4.2286679127999998</v>
      </c>
      <c r="AE29" s="97">
        <v>11.221117955</v>
      </c>
      <c r="AF29" s="97">
        <v>6.9615940000000002E-10</v>
      </c>
      <c r="AG29" s="99">
        <v>7.2594227306999999</v>
      </c>
      <c r="AH29" s="97">
        <v>4.9052571370000004</v>
      </c>
      <c r="AI29" s="97">
        <v>10.743416076000001</v>
      </c>
      <c r="AJ29" s="97">
        <v>4.6428772487999996</v>
      </c>
      <c r="AK29" s="97">
        <v>2.8501710729999998</v>
      </c>
      <c r="AL29" s="97">
        <v>7.5631632609999997</v>
      </c>
      <c r="AM29" s="97">
        <v>0.93376988490000001</v>
      </c>
      <c r="AN29" s="97">
        <v>1.0276697329</v>
      </c>
      <c r="AO29" s="97">
        <v>0.53986984930000004</v>
      </c>
      <c r="AP29" s="97">
        <v>1.9562216362</v>
      </c>
      <c r="AQ29" s="97">
        <v>0.41866955579999998</v>
      </c>
      <c r="AR29" s="97">
        <v>0.76807849230000003</v>
      </c>
      <c r="AS29" s="97">
        <v>0.40521513920000002</v>
      </c>
      <c r="AT29" s="97">
        <v>1.4558798849000001</v>
      </c>
      <c r="AU29" s="96">
        <v>1</v>
      </c>
      <c r="AV29" s="96">
        <v>2</v>
      </c>
      <c r="AW29" s="96">
        <v>3</v>
      </c>
      <c r="AX29" s="96" t="s">
        <v>28</v>
      </c>
      <c r="AY29" s="96" t="s">
        <v>28</v>
      </c>
      <c r="AZ29" s="96" t="s">
        <v>28</v>
      </c>
      <c r="BA29" s="96" t="s">
        <v>28</v>
      </c>
      <c r="BB29" s="96" t="s">
        <v>28</v>
      </c>
      <c r="BC29" s="108" t="s">
        <v>130</v>
      </c>
      <c r="BD29" s="109">
        <v>5.2</v>
      </c>
      <c r="BE29" s="109">
        <v>4.4000000000000004</v>
      </c>
      <c r="BF29" s="109">
        <v>5</v>
      </c>
    </row>
    <row r="30" spans="1:58" x14ac:dyDescent="0.3">
      <c r="A30" s="10" t="s">
        <v>233</v>
      </c>
      <c r="B30" s="3" t="s">
        <v>51</v>
      </c>
      <c r="C30" s="102">
        <v>21</v>
      </c>
      <c r="D30" s="103">
        <v>327836</v>
      </c>
      <c r="E30" s="98">
        <v>0.59202106889999995</v>
      </c>
      <c r="F30" s="104">
        <v>0.3518380002</v>
      </c>
      <c r="G30" s="104">
        <v>0.99616569509999997</v>
      </c>
      <c r="H30" s="104">
        <v>1.2314189999999999E-4</v>
      </c>
      <c r="I30" s="105">
        <v>0.64056418449999997</v>
      </c>
      <c r="J30" s="104">
        <v>0.41765265610000002</v>
      </c>
      <c r="K30" s="104">
        <v>0.98244909629999999</v>
      </c>
      <c r="L30" s="104">
        <v>0.36078795139999997</v>
      </c>
      <c r="M30" s="104">
        <v>0.2144162057</v>
      </c>
      <c r="N30" s="104">
        <v>0.60708072619999998</v>
      </c>
      <c r="O30" s="102">
        <v>32</v>
      </c>
      <c r="P30" s="103">
        <v>403761</v>
      </c>
      <c r="Q30" s="98">
        <v>0.74797781289999998</v>
      </c>
      <c r="R30" s="104">
        <v>0.47519763349999999</v>
      </c>
      <c r="S30" s="104">
        <v>1.1773434234</v>
      </c>
      <c r="T30" s="104">
        <v>1.1052296999999999E-3</v>
      </c>
      <c r="U30" s="105">
        <v>0.79254806680000001</v>
      </c>
      <c r="V30" s="104">
        <v>0.56047083090000005</v>
      </c>
      <c r="W30" s="104">
        <v>1.1207227986999999</v>
      </c>
      <c r="X30" s="104">
        <v>0.46997882050000001</v>
      </c>
      <c r="Y30" s="104">
        <v>0.29858214970000002</v>
      </c>
      <c r="Z30" s="104">
        <v>0.73976321749999996</v>
      </c>
      <c r="AA30" s="102">
        <v>41</v>
      </c>
      <c r="AB30" s="103">
        <v>435752</v>
      </c>
      <c r="AC30" s="98">
        <v>0.87762677440000003</v>
      </c>
      <c r="AD30" s="104">
        <v>0.57457035769999998</v>
      </c>
      <c r="AE30" s="104">
        <v>1.3405299192</v>
      </c>
      <c r="AF30" s="104">
        <v>1.5126585200000001E-2</v>
      </c>
      <c r="AG30" s="105">
        <v>0.94090216449999997</v>
      </c>
      <c r="AH30" s="104">
        <v>0.69280198049999997</v>
      </c>
      <c r="AI30" s="104">
        <v>1.277849816</v>
      </c>
      <c r="AJ30" s="104">
        <v>0.59153059470000002</v>
      </c>
      <c r="AK30" s="104">
        <v>0.3872670654</v>
      </c>
      <c r="AL30" s="104">
        <v>0.90353266720000003</v>
      </c>
      <c r="AM30" s="104">
        <v>0.56880256490000003</v>
      </c>
      <c r="AN30" s="104">
        <v>1.1733326301</v>
      </c>
      <c r="AO30" s="104">
        <v>0.67707549749999996</v>
      </c>
      <c r="AP30" s="104">
        <v>2.0333175042999998</v>
      </c>
      <c r="AQ30" s="104">
        <v>0.46524253059999998</v>
      </c>
      <c r="AR30" s="104">
        <v>1.2634310706</v>
      </c>
      <c r="AS30" s="104">
        <v>0.67450907780000002</v>
      </c>
      <c r="AT30" s="104">
        <v>2.3665479423</v>
      </c>
      <c r="AU30" s="102">
        <v>1</v>
      </c>
      <c r="AV30" s="102">
        <v>2</v>
      </c>
      <c r="AW30" s="102" t="s">
        <v>28</v>
      </c>
      <c r="AX30" s="102" t="s">
        <v>28</v>
      </c>
      <c r="AY30" s="102" t="s">
        <v>28</v>
      </c>
      <c r="AZ30" s="102" t="s">
        <v>28</v>
      </c>
      <c r="BA30" s="102" t="s">
        <v>28</v>
      </c>
      <c r="BB30" s="102" t="s">
        <v>28</v>
      </c>
      <c r="BC30" s="100" t="s">
        <v>102</v>
      </c>
      <c r="BD30" s="101">
        <v>4.2</v>
      </c>
      <c r="BE30" s="101">
        <v>6.4</v>
      </c>
      <c r="BF30" s="101">
        <v>8.1999999999999993</v>
      </c>
    </row>
    <row r="31" spans="1:58" x14ac:dyDescent="0.3">
      <c r="A31" s="10"/>
      <c r="B31" t="s">
        <v>52</v>
      </c>
      <c r="C31" s="96">
        <v>22</v>
      </c>
      <c r="D31" s="106">
        <v>165908</v>
      </c>
      <c r="E31" s="107">
        <v>1.2656931321</v>
      </c>
      <c r="F31" s="97">
        <v>0.75469682380000003</v>
      </c>
      <c r="G31" s="97">
        <v>2.1226790073999999</v>
      </c>
      <c r="H31" s="97">
        <v>0.32503649639999999</v>
      </c>
      <c r="I31" s="99">
        <v>1.3260361164000001</v>
      </c>
      <c r="J31" s="97">
        <v>0.87312932369999996</v>
      </c>
      <c r="K31" s="97">
        <v>2.0138732422999999</v>
      </c>
      <c r="L31" s="97">
        <v>0.77133544099999996</v>
      </c>
      <c r="M31" s="97">
        <v>0.45992538999999999</v>
      </c>
      <c r="N31" s="97">
        <v>1.2935975607000001</v>
      </c>
      <c r="O31" s="96">
        <v>23</v>
      </c>
      <c r="P31" s="106">
        <v>167664</v>
      </c>
      <c r="Q31" s="107">
        <v>1.2567256092000001</v>
      </c>
      <c r="R31" s="97">
        <v>0.75416284320000004</v>
      </c>
      <c r="S31" s="97">
        <v>2.0941886371999998</v>
      </c>
      <c r="T31" s="97">
        <v>0.3646853531</v>
      </c>
      <c r="U31" s="99">
        <v>1.3717912015</v>
      </c>
      <c r="V31" s="97">
        <v>0.91159140549999995</v>
      </c>
      <c r="W31" s="97">
        <v>2.0643142191999999</v>
      </c>
      <c r="X31" s="97">
        <v>0.7896416302</v>
      </c>
      <c r="Y31" s="97">
        <v>0.47386507649999998</v>
      </c>
      <c r="Z31" s="97">
        <v>1.3158469258000001</v>
      </c>
      <c r="AA31" s="96">
        <v>13</v>
      </c>
      <c r="AB31" s="106">
        <v>177057</v>
      </c>
      <c r="AC31" s="107">
        <v>0.67633081370000003</v>
      </c>
      <c r="AD31" s="97">
        <v>0.36200109479999998</v>
      </c>
      <c r="AE31" s="97">
        <v>1.263596647</v>
      </c>
      <c r="AF31" s="97">
        <v>1.37626921E-2</v>
      </c>
      <c r="AG31" s="99">
        <v>0.73422683089999996</v>
      </c>
      <c r="AH31" s="97">
        <v>0.42633346059999999</v>
      </c>
      <c r="AI31" s="97">
        <v>1.2644774315</v>
      </c>
      <c r="AJ31" s="97">
        <v>0.45585478950000002</v>
      </c>
      <c r="AK31" s="97">
        <v>0.243992924</v>
      </c>
      <c r="AL31" s="97">
        <v>0.85167875209999999</v>
      </c>
      <c r="AM31" s="97">
        <v>0.1070484045</v>
      </c>
      <c r="AN31" s="97">
        <v>0.53816903930000004</v>
      </c>
      <c r="AO31" s="97">
        <v>0.25332221910000002</v>
      </c>
      <c r="AP31" s="97">
        <v>1.1433103492000001</v>
      </c>
      <c r="AQ31" s="97">
        <v>0.98333576219999996</v>
      </c>
      <c r="AR31" s="97">
        <v>0.99291493119999996</v>
      </c>
      <c r="AS31" s="97">
        <v>0.509505977</v>
      </c>
      <c r="AT31" s="97">
        <v>1.9349725128999999</v>
      </c>
      <c r="AU31" s="96" t="s">
        <v>28</v>
      </c>
      <c r="AV31" s="96" t="s">
        <v>28</v>
      </c>
      <c r="AW31" s="96" t="s">
        <v>28</v>
      </c>
      <c r="AX31" s="96" t="s">
        <v>28</v>
      </c>
      <c r="AY31" s="96" t="s">
        <v>28</v>
      </c>
      <c r="AZ31" s="96" t="s">
        <v>28</v>
      </c>
      <c r="BA31" s="96" t="s">
        <v>28</v>
      </c>
      <c r="BB31" s="96" t="s">
        <v>28</v>
      </c>
      <c r="BC31" s="108" t="s">
        <v>28</v>
      </c>
      <c r="BD31" s="109">
        <v>4.4000000000000004</v>
      </c>
      <c r="BE31" s="109">
        <v>4.5999999999999996</v>
      </c>
      <c r="BF31" s="109">
        <v>2.6</v>
      </c>
    </row>
    <row r="32" spans="1:58" x14ac:dyDescent="0.3">
      <c r="A32" s="10"/>
      <c r="B32" t="s">
        <v>54</v>
      </c>
      <c r="C32" s="96">
        <v>26</v>
      </c>
      <c r="D32" s="106">
        <v>247370</v>
      </c>
      <c r="E32" s="107">
        <v>0.95751101059999999</v>
      </c>
      <c r="F32" s="97">
        <v>0.58859931359999995</v>
      </c>
      <c r="G32" s="97">
        <v>1.5576425493999999</v>
      </c>
      <c r="H32" s="97">
        <v>3.00271041E-2</v>
      </c>
      <c r="I32" s="99">
        <v>1.0510571208999999</v>
      </c>
      <c r="J32" s="97">
        <v>0.71563564150000003</v>
      </c>
      <c r="K32" s="97">
        <v>1.5436920793</v>
      </c>
      <c r="L32" s="97">
        <v>0.58352388820000001</v>
      </c>
      <c r="M32" s="97">
        <v>0.35870267420000002</v>
      </c>
      <c r="N32" s="97">
        <v>0.94925450119999999</v>
      </c>
      <c r="O32" s="96">
        <v>34</v>
      </c>
      <c r="P32" s="106">
        <v>274723</v>
      </c>
      <c r="Q32" s="107">
        <v>1.149631786</v>
      </c>
      <c r="R32" s="97">
        <v>0.7335022537</v>
      </c>
      <c r="S32" s="97">
        <v>1.8018393765</v>
      </c>
      <c r="T32" s="97">
        <v>0.1560186304</v>
      </c>
      <c r="U32" s="99">
        <v>1.2376102473999999</v>
      </c>
      <c r="V32" s="97">
        <v>0.88430898229999999</v>
      </c>
      <c r="W32" s="97">
        <v>1.7320632892000001</v>
      </c>
      <c r="X32" s="97">
        <v>0.72235109320000002</v>
      </c>
      <c r="Y32" s="97">
        <v>0.46088335520000001</v>
      </c>
      <c r="Z32" s="97">
        <v>1.1321543639</v>
      </c>
      <c r="AA32" s="96">
        <v>34</v>
      </c>
      <c r="AB32" s="106">
        <v>296969</v>
      </c>
      <c r="AC32" s="107">
        <v>1.0928572668000001</v>
      </c>
      <c r="AD32" s="97">
        <v>0.69703107539999998</v>
      </c>
      <c r="AE32" s="97">
        <v>1.7134630688000001</v>
      </c>
      <c r="AF32" s="97">
        <v>0.1827454563</v>
      </c>
      <c r="AG32" s="99">
        <v>1.1449006462</v>
      </c>
      <c r="AH32" s="97">
        <v>0.81806524089999999</v>
      </c>
      <c r="AI32" s="97">
        <v>1.6023141237</v>
      </c>
      <c r="AJ32" s="97">
        <v>0.73659843550000004</v>
      </c>
      <c r="AK32" s="97">
        <v>0.46980700520000002</v>
      </c>
      <c r="AL32" s="97">
        <v>1.1548939226999999</v>
      </c>
      <c r="AM32" s="97">
        <v>0.86099041489999995</v>
      </c>
      <c r="AN32" s="97">
        <v>0.95061504050000001</v>
      </c>
      <c r="AO32" s="97">
        <v>0.53928876260000003</v>
      </c>
      <c r="AP32" s="97">
        <v>1.6756680612999999</v>
      </c>
      <c r="AQ32" s="97">
        <v>0.54797637970000002</v>
      </c>
      <c r="AR32" s="97">
        <v>1.2006460220999999</v>
      </c>
      <c r="AS32" s="97">
        <v>0.66121216999999999</v>
      </c>
      <c r="AT32" s="97">
        <v>2.1801638504</v>
      </c>
      <c r="AU32" s="96" t="s">
        <v>28</v>
      </c>
      <c r="AV32" s="96" t="s">
        <v>28</v>
      </c>
      <c r="AW32" s="96" t="s">
        <v>28</v>
      </c>
      <c r="AX32" s="96" t="s">
        <v>28</v>
      </c>
      <c r="AY32" s="96" t="s">
        <v>28</v>
      </c>
      <c r="AZ32" s="96" t="s">
        <v>28</v>
      </c>
      <c r="BA32" s="96" t="s">
        <v>28</v>
      </c>
      <c r="BB32" s="96" t="s">
        <v>28</v>
      </c>
      <c r="BC32" s="108" t="s">
        <v>28</v>
      </c>
      <c r="BD32" s="109">
        <v>5.2</v>
      </c>
      <c r="BE32" s="109">
        <v>6.8</v>
      </c>
      <c r="BF32" s="109">
        <v>6.8</v>
      </c>
    </row>
    <row r="33" spans="1:93" x14ac:dyDescent="0.3">
      <c r="A33" s="10"/>
      <c r="B33" t="s">
        <v>53</v>
      </c>
      <c r="C33" s="96">
        <v>29</v>
      </c>
      <c r="D33" s="106">
        <v>294423</v>
      </c>
      <c r="E33" s="107">
        <v>0.95056453019999998</v>
      </c>
      <c r="F33" s="97">
        <v>0.59446780710000002</v>
      </c>
      <c r="G33" s="97">
        <v>1.5199694839</v>
      </c>
      <c r="H33" s="97">
        <v>2.26283704E-2</v>
      </c>
      <c r="I33" s="99">
        <v>0.98497739650000005</v>
      </c>
      <c r="J33" s="97">
        <v>0.68448211660000002</v>
      </c>
      <c r="K33" s="97">
        <v>1.4173934539999999</v>
      </c>
      <c r="L33" s="97">
        <v>0.57929058200000005</v>
      </c>
      <c r="M33" s="97">
        <v>0.36227903630000002</v>
      </c>
      <c r="N33" s="97">
        <v>0.92629587889999998</v>
      </c>
      <c r="O33" s="96">
        <v>27</v>
      </c>
      <c r="P33" s="106">
        <v>316020</v>
      </c>
      <c r="Q33" s="107">
        <v>0.80779144690000004</v>
      </c>
      <c r="R33" s="97">
        <v>0.49908523459999998</v>
      </c>
      <c r="S33" s="97">
        <v>1.3074460562000001</v>
      </c>
      <c r="T33" s="97">
        <v>5.7761100000000001E-3</v>
      </c>
      <c r="U33" s="99">
        <v>0.85437630529999997</v>
      </c>
      <c r="V33" s="97">
        <v>0.58591603280000004</v>
      </c>
      <c r="W33" s="97">
        <v>1.2458421176000001</v>
      </c>
      <c r="X33" s="97">
        <v>0.50756167480000003</v>
      </c>
      <c r="Y33" s="97">
        <v>0.31359150749999998</v>
      </c>
      <c r="Z33" s="97">
        <v>0.82151093900000005</v>
      </c>
      <c r="AA33" s="96">
        <v>25</v>
      </c>
      <c r="AB33" s="106">
        <v>325839</v>
      </c>
      <c r="AC33" s="107">
        <v>0.72535268779999995</v>
      </c>
      <c r="AD33" s="97">
        <v>0.44289738169999998</v>
      </c>
      <c r="AE33" s="97">
        <v>1.1879422717000001</v>
      </c>
      <c r="AF33" s="97">
        <v>4.4676261999999998E-3</v>
      </c>
      <c r="AG33" s="99">
        <v>0.76725008360000002</v>
      </c>
      <c r="AH33" s="97">
        <v>0.51843777229999999</v>
      </c>
      <c r="AI33" s="97">
        <v>1.1354741538999999</v>
      </c>
      <c r="AJ33" s="97">
        <v>0.48889609950000001</v>
      </c>
      <c r="AK33" s="97">
        <v>0.29851795679999998</v>
      </c>
      <c r="AL33" s="97">
        <v>0.80068682830000004</v>
      </c>
      <c r="AM33" s="97">
        <v>0.73613353459999997</v>
      </c>
      <c r="AN33" s="97">
        <v>0.89794549140000002</v>
      </c>
      <c r="AO33" s="97">
        <v>0.48010685419999999</v>
      </c>
      <c r="AP33" s="97">
        <v>1.6794305236</v>
      </c>
      <c r="AQ33" s="97">
        <v>0.5995997783</v>
      </c>
      <c r="AR33" s="97">
        <v>0.84980179810000001</v>
      </c>
      <c r="AS33" s="97">
        <v>0.46283874949999998</v>
      </c>
      <c r="AT33" s="97">
        <v>1.5602909151</v>
      </c>
      <c r="AU33" s="96" t="s">
        <v>28</v>
      </c>
      <c r="AV33" s="96">
        <v>2</v>
      </c>
      <c r="AW33" s="96">
        <v>3</v>
      </c>
      <c r="AX33" s="96" t="s">
        <v>28</v>
      </c>
      <c r="AY33" s="96" t="s">
        <v>28</v>
      </c>
      <c r="AZ33" s="96" t="s">
        <v>28</v>
      </c>
      <c r="BA33" s="96" t="s">
        <v>28</v>
      </c>
      <c r="BB33" s="96" t="s">
        <v>28</v>
      </c>
      <c r="BC33" s="108" t="s">
        <v>231</v>
      </c>
      <c r="BD33" s="109">
        <v>5.8</v>
      </c>
      <c r="BE33" s="109">
        <v>5.4</v>
      </c>
      <c r="BF33" s="109">
        <v>5</v>
      </c>
    </row>
    <row r="34" spans="1:93" x14ac:dyDescent="0.3">
      <c r="A34" s="10"/>
      <c r="B34" t="s">
        <v>55</v>
      </c>
      <c r="C34" s="96"/>
      <c r="D34" s="106"/>
      <c r="E34" s="107"/>
      <c r="F34" s="97"/>
      <c r="G34" s="97"/>
      <c r="H34" s="97"/>
      <c r="I34" s="99"/>
      <c r="J34" s="97"/>
      <c r="K34" s="97"/>
      <c r="L34" s="97"/>
      <c r="M34" s="97"/>
      <c r="N34" s="97"/>
      <c r="O34" s="96">
        <v>21</v>
      </c>
      <c r="P34" s="106">
        <v>169727</v>
      </c>
      <c r="Q34" s="107">
        <v>1.1311208902000001</v>
      </c>
      <c r="R34" s="97">
        <v>0.67104659030000002</v>
      </c>
      <c r="S34" s="97">
        <v>1.9066253921</v>
      </c>
      <c r="T34" s="97">
        <v>0.19989869469999999</v>
      </c>
      <c r="U34" s="99">
        <v>1.2372810454000001</v>
      </c>
      <c r="V34" s="97">
        <v>0.80671652800000004</v>
      </c>
      <c r="W34" s="97">
        <v>1.8976484704000001</v>
      </c>
      <c r="X34" s="97">
        <v>0.71072009449999995</v>
      </c>
      <c r="Y34" s="97">
        <v>0.42164042779999999</v>
      </c>
      <c r="Z34" s="97">
        <v>1.1979948302000001</v>
      </c>
      <c r="AA34" s="96">
        <v>20</v>
      </c>
      <c r="AB34" s="106">
        <v>183273</v>
      </c>
      <c r="AC34" s="107">
        <v>1.0171325359000001</v>
      </c>
      <c r="AD34" s="97">
        <v>0.59845577910000003</v>
      </c>
      <c r="AE34" s="97">
        <v>1.7287135183</v>
      </c>
      <c r="AF34" s="97">
        <v>0.1629973089</v>
      </c>
      <c r="AG34" s="99">
        <v>1.0912682173999999</v>
      </c>
      <c r="AH34" s="97">
        <v>0.70403954800000002</v>
      </c>
      <c r="AI34" s="97">
        <v>1.6914764597</v>
      </c>
      <c r="AJ34" s="97">
        <v>0.68555909120000003</v>
      </c>
      <c r="AK34" s="97">
        <v>0.40336611560000002</v>
      </c>
      <c r="AL34" s="97">
        <v>1.1651729019999999</v>
      </c>
      <c r="AM34" s="97">
        <v>0.76157657720000005</v>
      </c>
      <c r="AN34" s="97">
        <v>0.89922531240000003</v>
      </c>
      <c r="AO34" s="97">
        <v>0.45276213859999997</v>
      </c>
      <c r="AP34" s="97">
        <v>1.7859403281999999</v>
      </c>
      <c r="AQ34" s="97">
        <v>0.36223054960000001</v>
      </c>
      <c r="AR34" s="97">
        <v>1.4141169342</v>
      </c>
      <c r="AS34" s="97">
        <v>0.67107111470000003</v>
      </c>
      <c r="AT34" s="97">
        <v>2.9799028145999999</v>
      </c>
      <c r="AU34" s="96" t="s">
        <v>28</v>
      </c>
      <c r="AV34" s="96" t="s">
        <v>28</v>
      </c>
      <c r="AW34" s="96" t="s">
        <v>28</v>
      </c>
      <c r="AX34" s="96" t="s">
        <v>28</v>
      </c>
      <c r="AY34" s="96" t="s">
        <v>28</v>
      </c>
      <c r="AZ34" s="96" t="s">
        <v>227</v>
      </c>
      <c r="BA34" s="96" t="s">
        <v>28</v>
      </c>
      <c r="BB34" s="96" t="s">
        <v>28</v>
      </c>
      <c r="BC34" s="108" t="s">
        <v>228</v>
      </c>
      <c r="BD34" s="109"/>
      <c r="BE34" s="109">
        <v>4.2</v>
      </c>
      <c r="BF34" s="109">
        <v>4</v>
      </c>
    </row>
    <row r="35" spans="1:93" x14ac:dyDescent="0.3">
      <c r="A35" s="10"/>
      <c r="B35" t="s">
        <v>59</v>
      </c>
      <c r="C35" s="96">
        <v>34</v>
      </c>
      <c r="D35" s="106">
        <v>303612</v>
      </c>
      <c r="E35" s="107">
        <v>1.0293222256000001</v>
      </c>
      <c r="F35" s="97">
        <v>0.65757810459999999</v>
      </c>
      <c r="G35" s="97">
        <v>1.6112219016</v>
      </c>
      <c r="H35" s="97">
        <v>4.1367344100000002E-2</v>
      </c>
      <c r="I35" s="99">
        <v>1.1198503353</v>
      </c>
      <c r="J35" s="97">
        <v>0.8001660558</v>
      </c>
      <c r="K35" s="97">
        <v>1.5672556520000001</v>
      </c>
      <c r="L35" s="97">
        <v>0.62728689339999999</v>
      </c>
      <c r="M35" s="97">
        <v>0.40073955090000002</v>
      </c>
      <c r="N35" s="97">
        <v>0.9819066917</v>
      </c>
      <c r="O35" s="96">
        <v>38</v>
      </c>
      <c r="P35" s="106">
        <v>338783</v>
      </c>
      <c r="Q35" s="107">
        <v>1.0093718407000001</v>
      </c>
      <c r="R35" s="97">
        <v>0.65395826609999996</v>
      </c>
      <c r="S35" s="97">
        <v>1.5579457676999999</v>
      </c>
      <c r="T35" s="97">
        <v>3.9760722999999998E-2</v>
      </c>
      <c r="U35" s="99">
        <v>1.1216619487999999</v>
      </c>
      <c r="V35" s="97">
        <v>0.81616668449999996</v>
      </c>
      <c r="W35" s="97">
        <v>1.5415056155</v>
      </c>
      <c r="X35" s="97">
        <v>0.63422120150000005</v>
      </c>
      <c r="Y35" s="97">
        <v>0.41090327719999997</v>
      </c>
      <c r="Z35" s="97">
        <v>0.97890806610000003</v>
      </c>
      <c r="AA35" s="96">
        <v>32</v>
      </c>
      <c r="AB35" s="106">
        <v>372594</v>
      </c>
      <c r="AC35" s="107">
        <v>0.80203874829999999</v>
      </c>
      <c r="AD35" s="97">
        <v>0.50835213589999995</v>
      </c>
      <c r="AE35" s="97">
        <v>1.2653948086</v>
      </c>
      <c r="AF35" s="97">
        <v>8.1949372999999999E-3</v>
      </c>
      <c r="AG35" s="99">
        <v>0.85884367429999997</v>
      </c>
      <c r="AH35" s="97">
        <v>0.60735348170000003</v>
      </c>
      <c r="AI35" s="97">
        <v>1.2144697927000001</v>
      </c>
      <c r="AJ35" s="97">
        <v>0.54058339099999997</v>
      </c>
      <c r="AK35" s="97">
        <v>0.34263521810000003</v>
      </c>
      <c r="AL35" s="97">
        <v>0.85289073390000003</v>
      </c>
      <c r="AM35" s="97">
        <v>0.4207875713</v>
      </c>
      <c r="AN35" s="97">
        <v>0.79459195900000001</v>
      </c>
      <c r="AO35" s="97">
        <v>0.45398153470000002</v>
      </c>
      <c r="AP35" s="97">
        <v>1.3907534403999999</v>
      </c>
      <c r="AQ35" s="97">
        <v>0.94473721430000002</v>
      </c>
      <c r="AR35" s="97">
        <v>0.98061794030000005</v>
      </c>
      <c r="AS35" s="97">
        <v>0.56383863810000001</v>
      </c>
      <c r="AT35" s="97">
        <v>1.7054729488</v>
      </c>
      <c r="AU35" s="96" t="s">
        <v>28</v>
      </c>
      <c r="AV35" s="96" t="s">
        <v>28</v>
      </c>
      <c r="AW35" s="96">
        <v>3</v>
      </c>
      <c r="AX35" s="96" t="s">
        <v>28</v>
      </c>
      <c r="AY35" s="96" t="s">
        <v>28</v>
      </c>
      <c r="AZ35" s="96" t="s">
        <v>28</v>
      </c>
      <c r="BA35" s="96" t="s">
        <v>28</v>
      </c>
      <c r="BB35" s="96" t="s">
        <v>28</v>
      </c>
      <c r="BC35" s="108">
        <v>-3</v>
      </c>
      <c r="BD35" s="109">
        <v>6.8</v>
      </c>
      <c r="BE35" s="109">
        <v>7.6</v>
      </c>
      <c r="BF35" s="109">
        <v>6.4</v>
      </c>
    </row>
    <row r="36" spans="1:93" x14ac:dyDescent="0.3">
      <c r="A36" s="10"/>
      <c r="B36" t="s">
        <v>56</v>
      </c>
      <c r="C36" s="96">
        <v>38</v>
      </c>
      <c r="D36" s="106">
        <v>257874</v>
      </c>
      <c r="E36" s="107">
        <v>1.3518567713</v>
      </c>
      <c r="F36" s="97">
        <v>0.87561041790000005</v>
      </c>
      <c r="G36" s="97">
        <v>2.0871345209999999</v>
      </c>
      <c r="H36" s="97">
        <v>0.38186990869999998</v>
      </c>
      <c r="I36" s="99">
        <v>1.4735878762000001</v>
      </c>
      <c r="J36" s="97">
        <v>1.0722422495999999</v>
      </c>
      <c r="K36" s="97">
        <v>2.0251591744000002</v>
      </c>
      <c r="L36" s="97">
        <v>0.82384506359999998</v>
      </c>
      <c r="M36" s="97">
        <v>0.53361224039999999</v>
      </c>
      <c r="N36" s="97">
        <v>1.2719361316</v>
      </c>
      <c r="O36" s="96">
        <v>43</v>
      </c>
      <c r="P36" s="106">
        <v>268827</v>
      </c>
      <c r="Q36" s="107">
        <v>1.4318541471999999</v>
      </c>
      <c r="R36" s="97">
        <v>0.94159027240000004</v>
      </c>
      <c r="S36" s="97">
        <v>2.1773868731000001</v>
      </c>
      <c r="T36" s="97">
        <v>0.6210773544</v>
      </c>
      <c r="U36" s="99">
        <v>1.5995417127</v>
      </c>
      <c r="V36" s="97">
        <v>1.1862836688</v>
      </c>
      <c r="W36" s="97">
        <v>2.1567638145000001</v>
      </c>
      <c r="X36" s="97">
        <v>0.89968059440000003</v>
      </c>
      <c r="Y36" s="97">
        <v>0.59163183450000001</v>
      </c>
      <c r="Z36" s="97">
        <v>1.3681230871000001</v>
      </c>
      <c r="AA36" s="96">
        <v>31</v>
      </c>
      <c r="AB36" s="106">
        <v>281129</v>
      </c>
      <c r="AC36" s="107">
        <v>1.0175847772</v>
      </c>
      <c r="AD36" s="97">
        <v>0.64181166489999997</v>
      </c>
      <c r="AE36" s="97">
        <v>1.6133685867000001</v>
      </c>
      <c r="AF36" s="97">
        <v>0.10881730119999999</v>
      </c>
      <c r="AG36" s="99">
        <v>1.1026966268</v>
      </c>
      <c r="AH36" s="97">
        <v>0.77548916769999998</v>
      </c>
      <c r="AI36" s="97">
        <v>1.5679649715999999</v>
      </c>
      <c r="AJ36" s="97">
        <v>0.6858639071</v>
      </c>
      <c r="AK36" s="97">
        <v>0.432588484</v>
      </c>
      <c r="AL36" s="97">
        <v>1.0874290843000001</v>
      </c>
      <c r="AM36" s="97">
        <v>0.22529025859999999</v>
      </c>
      <c r="AN36" s="97">
        <v>0.71067627879999995</v>
      </c>
      <c r="AO36" s="97">
        <v>0.40918565369999998</v>
      </c>
      <c r="AP36" s="97">
        <v>1.2343071385</v>
      </c>
      <c r="AQ36" s="97">
        <v>0.83172814039999998</v>
      </c>
      <c r="AR36" s="97">
        <v>1.0591759257</v>
      </c>
      <c r="AS36" s="97">
        <v>0.62325075019999998</v>
      </c>
      <c r="AT36" s="97">
        <v>1.8000036763</v>
      </c>
      <c r="AU36" s="96" t="s">
        <v>28</v>
      </c>
      <c r="AV36" s="96" t="s">
        <v>28</v>
      </c>
      <c r="AW36" s="96" t="s">
        <v>28</v>
      </c>
      <c r="AX36" s="96" t="s">
        <v>28</v>
      </c>
      <c r="AY36" s="96" t="s">
        <v>28</v>
      </c>
      <c r="AZ36" s="96" t="s">
        <v>28</v>
      </c>
      <c r="BA36" s="96" t="s">
        <v>28</v>
      </c>
      <c r="BB36" s="96" t="s">
        <v>28</v>
      </c>
      <c r="BC36" s="108" t="s">
        <v>28</v>
      </c>
      <c r="BD36" s="109">
        <v>7.6</v>
      </c>
      <c r="BE36" s="109">
        <v>8.6</v>
      </c>
      <c r="BF36" s="109">
        <v>6.2</v>
      </c>
      <c r="BQ36" s="51"/>
    </row>
    <row r="37" spans="1:93" x14ac:dyDescent="0.3">
      <c r="A37" s="10"/>
      <c r="B37" t="s">
        <v>57</v>
      </c>
      <c r="C37" s="96">
        <v>71</v>
      </c>
      <c r="D37" s="106">
        <v>432773</v>
      </c>
      <c r="E37" s="107">
        <v>1.5024914287</v>
      </c>
      <c r="F37" s="97">
        <v>1.0340652030999999</v>
      </c>
      <c r="G37" s="97">
        <v>2.1831123284</v>
      </c>
      <c r="H37" s="97">
        <v>0.64386938100000002</v>
      </c>
      <c r="I37" s="99">
        <v>1.6405829383999999</v>
      </c>
      <c r="J37" s="97">
        <v>1.3001071682000001</v>
      </c>
      <c r="K37" s="97">
        <v>2.0702234735</v>
      </c>
      <c r="L37" s="97">
        <v>0.91564444759999997</v>
      </c>
      <c r="M37" s="97">
        <v>0.63017734650000001</v>
      </c>
      <c r="N37" s="97">
        <v>1.3304266791999999</v>
      </c>
      <c r="O37" s="96">
        <v>67</v>
      </c>
      <c r="P37" s="106">
        <v>445763</v>
      </c>
      <c r="Q37" s="107">
        <v>1.3747317402999999</v>
      </c>
      <c r="R37" s="97">
        <v>0.94092881240000004</v>
      </c>
      <c r="S37" s="97">
        <v>2.0085338368999999</v>
      </c>
      <c r="T37" s="97">
        <v>0.44908469880000002</v>
      </c>
      <c r="U37" s="99">
        <v>1.5030408534999999</v>
      </c>
      <c r="V37" s="97">
        <v>1.1829869821000001</v>
      </c>
      <c r="W37" s="97">
        <v>1.9096844189</v>
      </c>
      <c r="X37" s="97">
        <v>0.86378872569999998</v>
      </c>
      <c r="Y37" s="97">
        <v>0.59121621769999999</v>
      </c>
      <c r="Z37" s="97">
        <v>1.2620272251</v>
      </c>
      <c r="AA37" s="96">
        <v>54</v>
      </c>
      <c r="AB37" s="106">
        <v>467008</v>
      </c>
      <c r="AC37" s="107">
        <v>1.0757126706</v>
      </c>
      <c r="AD37" s="97">
        <v>0.72223882179999999</v>
      </c>
      <c r="AE37" s="97">
        <v>1.6021815981</v>
      </c>
      <c r="AF37" s="97">
        <v>0.1136867808</v>
      </c>
      <c r="AG37" s="99">
        <v>1.1562971084</v>
      </c>
      <c r="AH37" s="97">
        <v>0.88559586749999997</v>
      </c>
      <c r="AI37" s="97">
        <v>1.5097439498</v>
      </c>
      <c r="AJ37" s="97">
        <v>0.72504277939999995</v>
      </c>
      <c r="AK37" s="97">
        <v>0.48679731780000002</v>
      </c>
      <c r="AL37" s="97">
        <v>1.0798889245000001</v>
      </c>
      <c r="AM37" s="97">
        <v>0.30487513579999997</v>
      </c>
      <c r="AN37" s="97">
        <v>0.78248914979999995</v>
      </c>
      <c r="AO37" s="97">
        <v>0.48977575610000001</v>
      </c>
      <c r="AP37" s="97">
        <v>1.2501420535000001</v>
      </c>
      <c r="AQ37" s="97">
        <v>0.69736802259999997</v>
      </c>
      <c r="AR37" s="97">
        <v>0.91496810829999997</v>
      </c>
      <c r="AS37" s="97">
        <v>0.58464064900000001</v>
      </c>
      <c r="AT37" s="97">
        <v>1.4319336857</v>
      </c>
      <c r="AU37" s="96" t="s">
        <v>28</v>
      </c>
      <c r="AV37" s="96" t="s">
        <v>28</v>
      </c>
      <c r="AW37" s="96" t="s">
        <v>28</v>
      </c>
      <c r="AX37" s="96" t="s">
        <v>28</v>
      </c>
      <c r="AY37" s="96" t="s">
        <v>28</v>
      </c>
      <c r="AZ37" s="96" t="s">
        <v>28</v>
      </c>
      <c r="BA37" s="96" t="s">
        <v>28</v>
      </c>
      <c r="BB37" s="96" t="s">
        <v>28</v>
      </c>
      <c r="BC37" s="108" t="s">
        <v>28</v>
      </c>
      <c r="BD37" s="109">
        <v>14.2</v>
      </c>
      <c r="BE37" s="109">
        <v>13.4</v>
      </c>
      <c r="BF37" s="109">
        <v>10.8</v>
      </c>
      <c r="BQ37" s="51"/>
    </row>
    <row r="38" spans="1:93" x14ac:dyDescent="0.3">
      <c r="A38" s="10"/>
      <c r="B38" t="s">
        <v>60</v>
      </c>
      <c r="C38" s="96">
        <v>25</v>
      </c>
      <c r="D38" s="106">
        <v>148896</v>
      </c>
      <c r="E38" s="107">
        <v>1.493711426</v>
      </c>
      <c r="F38" s="97">
        <v>0.91284145989999999</v>
      </c>
      <c r="G38" s="97">
        <v>2.4442073703</v>
      </c>
      <c r="H38" s="97">
        <v>0.70835291339999995</v>
      </c>
      <c r="I38" s="99">
        <v>1.6790242853999999</v>
      </c>
      <c r="J38" s="97">
        <v>1.1345317892</v>
      </c>
      <c r="K38" s="97">
        <v>2.4848334597999999</v>
      </c>
      <c r="L38" s="97">
        <v>0.91029376100000003</v>
      </c>
      <c r="M38" s="97">
        <v>0.55630148589999995</v>
      </c>
      <c r="N38" s="97">
        <v>1.4895425456</v>
      </c>
      <c r="O38" s="96">
        <v>23</v>
      </c>
      <c r="P38" s="106">
        <v>159318</v>
      </c>
      <c r="Q38" s="107">
        <v>1.3578988010999999</v>
      </c>
      <c r="R38" s="97">
        <v>0.8193888238</v>
      </c>
      <c r="S38" s="97">
        <v>2.2503225580000001</v>
      </c>
      <c r="T38" s="97">
        <v>0.5379264574</v>
      </c>
      <c r="U38" s="99">
        <v>1.4436535734</v>
      </c>
      <c r="V38" s="97">
        <v>0.95934584550000002</v>
      </c>
      <c r="W38" s="97">
        <v>2.1724549595</v>
      </c>
      <c r="X38" s="97">
        <v>0.85321204179999999</v>
      </c>
      <c r="Y38" s="97">
        <v>0.51484868449999999</v>
      </c>
      <c r="Z38" s="97">
        <v>1.4139509534000001</v>
      </c>
      <c r="AA38" s="96">
        <v>16</v>
      </c>
      <c r="AB38" s="106">
        <v>167575</v>
      </c>
      <c r="AC38" s="107">
        <v>0.94313387859999998</v>
      </c>
      <c r="AD38" s="97">
        <v>0.53164679169999995</v>
      </c>
      <c r="AE38" s="97">
        <v>1.6731061427</v>
      </c>
      <c r="AF38" s="97">
        <v>0.1213649431</v>
      </c>
      <c r="AG38" s="99">
        <v>0.95479635979999999</v>
      </c>
      <c r="AH38" s="97">
        <v>0.58493871779999995</v>
      </c>
      <c r="AI38" s="97">
        <v>1.5585155522</v>
      </c>
      <c r="AJ38" s="97">
        <v>0.63568314049999997</v>
      </c>
      <c r="AK38" s="97">
        <v>0.35833608550000001</v>
      </c>
      <c r="AL38" s="97">
        <v>1.1276928878000001</v>
      </c>
      <c r="AM38" s="97">
        <v>0.3128697889</v>
      </c>
      <c r="AN38" s="97">
        <v>0.69455387830000004</v>
      </c>
      <c r="AO38" s="97">
        <v>0.342207284</v>
      </c>
      <c r="AP38" s="97">
        <v>1.4096867962999999</v>
      </c>
      <c r="AQ38" s="97">
        <v>0.77180436220000004</v>
      </c>
      <c r="AR38" s="97">
        <v>0.90907706629999996</v>
      </c>
      <c r="AS38" s="97">
        <v>0.47732992880000003</v>
      </c>
      <c r="AT38" s="97">
        <v>1.7313414950999999</v>
      </c>
      <c r="AU38" s="96" t="s">
        <v>28</v>
      </c>
      <c r="AV38" s="96" t="s">
        <v>28</v>
      </c>
      <c r="AW38" s="96" t="s">
        <v>28</v>
      </c>
      <c r="AX38" s="96" t="s">
        <v>28</v>
      </c>
      <c r="AY38" s="96" t="s">
        <v>28</v>
      </c>
      <c r="AZ38" s="96" t="s">
        <v>28</v>
      </c>
      <c r="BA38" s="96" t="s">
        <v>28</v>
      </c>
      <c r="BB38" s="96" t="s">
        <v>28</v>
      </c>
      <c r="BC38" s="108" t="s">
        <v>28</v>
      </c>
      <c r="BD38" s="109">
        <v>5</v>
      </c>
      <c r="BE38" s="109">
        <v>4.5999999999999996</v>
      </c>
      <c r="BF38" s="109">
        <v>3.2</v>
      </c>
    </row>
    <row r="39" spans="1:93" x14ac:dyDescent="0.3">
      <c r="A39" s="10"/>
      <c r="B39" t="s">
        <v>58</v>
      </c>
      <c r="C39" s="96">
        <v>34</v>
      </c>
      <c r="D39" s="106">
        <v>267453</v>
      </c>
      <c r="E39" s="107">
        <v>1.1510838752000001</v>
      </c>
      <c r="F39" s="97">
        <v>0.734575914</v>
      </c>
      <c r="G39" s="97">
        <v>1.8037537884999999</v>
      </c>
      <c r="H39" s="97">
        <v>0.1218410848</v>
      </c>
      <c r="I39" s="99">
        <v>1.2712513973999999</v>
      </c>
      <c r="J39" s="97">
        <v>0.90834657500000004</v>
      </c>
      <c r="K39" s="97">
        <v>1.7791448328999999</v>
      </c>
      <c r="L39" s="97">
        <v>0.70149056359999995</v>
      </c>
      <c r="M39" s="97">
        <v>0.44766335709999999</v>
      </c>
      <c r="N39" s="97">
        <v>1.0992389772</v>
      </c>
      <c r="O39" s="96">
        <v>38</v>
      </c>
      <c r="P39" s="106">
        <v>273922</v>
      </c>
      <c r="Q39" s="107">
        <v>1.2605126956999999</v>
      </c>
      <c r="R39" s="97">
        <v>0.81390987889999999</v>
      </c>
      <c r="S39" s="97">
        <v>1.9521722210000001</v>
      </c>
      <c r="T39" s="97">
        <v>0.29613820959999998</v>
      </c>
      <c r="U39" s="99">
        <v>1.3872562262000001</v>
      </c>
      <c r="V39" s="97">
        <v>1.0094238428</v>
      </c>
      <c r="W39" s="97">
        <v>1.9065131568</v>
      </c>
      <c r="X39" s="97">
        <v>0.79202117999999999</v>
      </c>
      <c r="Y39" s="97">
        <v>0.51140608489999995</v>
      </c>
      <c r="Z39" s="97">
        <v>1.2266133861999999</v>
      </c>
      <c r="AA39" s="96">
        <v>37</v>
      </c>
      <c r="AB39" s="106">
        <v>283122</v>
      </c>
      <c r="AC39" s="107">
        <v>1.2116951294</v>
      </c>
      <c r="AD39" s="97">
        <v>0.78066133999999998</v>
      </c>
      <c r="AE39" s="97">
        <v>1.8807196045000001</v>
      </c>
      <c r="AF39" s="97">
        <v>0.36667204590000002</v>
      </c>
      <c r="AG39" s="99">
        <v>1.3068571146000001</v>
      </c>
      <c r="AH39" s="97">
        <v>0.94687235020000005</v>
      </c>
      <c r="AI39" s="97">
        <v>1.8037019642000001</v>
      </c>
      <c r="AJ39" s="97">
        <v>0.81669652910000001</v>
      </c>
      <c r="AK39" s="97">
        <v>0.52617477059999995</v>
      </c>
      <c r="AL39" s="97">
        <v>1.2676267618999999</v>
      </c>
      <c r="AM39" s="97">
        <v>0.88783174539999998</v>
      </c>
      <c r="AN39" s="97">
        <v>0.96127165839999995</v>
      </c>
      <c r="AO39" s="97">
        <v>0.55524085059999995</v>
      </c>
      <c r="AP39" s="97">
        <v>1.6642204912</v>
      </c>
      <c r="AQ39" s="97">
        <v>0.74916884900000003</v>
      </c>
      <c r="AR39" s="97">
        <v>1.0950658964</v>
      </c>
      <c r="AS39" s="97">
        <v>0.62758607529999999</v>
      </c>
      <c r="AT39" s="97">
        <v>1.9107646977999999</v>
      </c>
      <c r="AU39" s="96" t="s">
        <v>28</v>
      </c>
      <c r="AV39" s="96" t="s">
        <v>28</v>
      </c>
      <c r="AW39" s="96" t="s">
        <v>28</v>
      </c>
      <c r="AX39" s="96" t="s">
        <v>28</v>
      </c>
      <c r="AY39" s="96" t="s">
        <v>28</v>
      </c>
      <c r="AZ39" s="96" t="s">
        <v>28</v>
      </c>
      <c r="BA39" s="96" t="s">
        <v>28</v>
      </c>
      <c r="BB39" s="96" t="s">
        <v>28</v>
      </c>
      <c r="BC39" s="108" t="s">
        <v>28</v>
      </c>
      <c r="BD39" s="109">
        <v>6.8</v>
      </c>
      <c r="BE39" s="109">
        <v>7.6</v>
      </c>
      <c r="BF39" s="109">
        <v>7.4</v>
      </c>
    </row>
    <row r="40" spans="1:93" x14ac:dyDescent="0.3">
      <c r="A40" s="10"/>
      <c r="B40" t="s">
        <v>230</v>
      </c>
      <c r="C40" s="96" t="s">
        <v>28</v>
      </c>
      <c r="D40" s="106" t="s">
        <v>28</v>
      </c>
      <c r="E40" s="107" t="s">
        <v>28</v>
      </c>
      <c r="F40" s="97" t="s">
        <v>28</v>
      </c>
      <c r="G40" s="97" t="s">
        <v>28</v>
      </c>
      <c r="H40" s="97" t="s">
        <v>28</v>
      </c>
      <c r="I40" s="99" t="s">
        <v>28</v>
      </c>
      <c r="J40" s="97" t="s">
        <v>28</v>
      </c>
      <c r="K40" s="97" t="s">
        <v>28</v>
      </c>
      <c r="L40" s="97" t="s">
        <v>28</v>
      </c>
      <c r="M40" s="97" t="s">
        <v>28</v>
      </c>
      <c r="N40" s="97" t="s">
        <v>28</v>
      </c>
      <c r="O40" s="96">
        <v>0</v>
      </c>
      <c r="P40" s="106">
        <v>4265</v>
      </c>
      <c r="Q40" s="107">
        <v>1.2510238999999999E-8</v>
      </c>
      <c r="R40" s="97">
        <v>0</v>
      </c>
      <c r="S40" s="97" t="s">
        <v>28</v>
      </c>
      <c r="T40" s="97">
        <v>0.99888049040000004</v>
      </c>
      <c r="U40" s="99">
        <v>4.8533854000000003E-8</v>
      </c>
      <c r="V40" s="97">
        <v>0</v>
      </c>
      <c r="W40" s="97" t="s">
        <v>28</v>
      </c>
      <c r="X40" s="97">
        <v>7.8605903000000001E-9</v>
      </c>
      <c r="Y40" s="97">
        <v>0</v>
      </c>
      <c r="Z40" s="97" t="s">
        <v>229</v>
      </c>
      <c r="AA40" s="96">
        <v>0</v>
      </c>
      <c r="AB40" s="106">
        <v>4080</v>
      </c>
      <c r="AC40" s="107">
        <v>1.2910061000000001E-8</v>
      </c>
      <c r="AD40" s="97">
        <v>0</v>
      </c>
      <c r="AE40" s="97" t="s">
        <v>28</v>
      </c>
      <c r="AF40" s="97">
        <v>0.9988887407</v>
      </c>
      <c r="AG40" s="99">
        <v>5.0734530999999997E-8</v>
      </c>
      <c r="AH40" s="97">
        <v>0</v>
      </c>
      <c r="AI40" s="97" t="s">
        <v>28</v>
      </c>
      <c r="AJ40" s="97">
        <v>8.7015302999999999E-9</v>
      </c>
      <c r="AK40" s="97">
        <v>0</v>
      </c>
      <c r="AL40" s="97" t="s">
        <v>229</v>
      </c>
      <c r="AM40" s="97">
        <v>0.99999866680000005</v>
      </c>
      <c r="AN40" s="97">
        <v>1.0319596029</v>
      </c>
      <c r="AO40" s="97" t="s">
        <v>28</v>
      </c>
      <c r="AP40" s="97" t="s">
        <v>28</v>
      </c>
      <c r="AQ40" s="97">
        <v>0.99881671729999999</v>
      </c>
      <c r="AR40" s="97">
        <v>2.715051E-9</v>
      </c>
      <c r="AS40" s="97" t="s">
        <v>28</v>
      </c>
      <c r="AT40" s="97" t="s">
        <v>28</v>
      </c>
      <c r="AU40" s="96" t="s">
        <v>28</v>
      </c>
      <c r="AV40" s="96" t="s">
        <v>28</v>
      </c>
      <c r="AW40" s="96" t="s">
        <v>28</v>
      </c>
      <c r="AX40" s="96" t="s">
        <v>28</v>
      </c>
      <c r="AY40" s="96" t="s">
        <v>28</v>
      </c>
      <c r="AZ40" s="96" t="s">
        <v>227</v>
      </c>
      <c r="BA40" s="96" t="s">
        <v>28</v>
      </c>
      <c r="BB40" s="96" t="s">
        <v>28</v>
      </c>
      <c r="BC40" s="108" t="s">
        <v>228</v>
      </c>
      <c r="BD40" s="109" t="s">
        <v>28</v>
      </c>
      <c r="BE40" s="109">
        <v>0</v>
      </c>
      <c r="BF40" s="109">
        <v>0</v>
      </c>
    </row>
    <row r="41" spans="1:93" x14ac:dyDescent="0.3">
      <c r="A41" s="10"/>
      <c r="B41" t="s">
        <v>61</v>
      </c>
      <c r="C41" s="96">
        <v>96</v>
      </c>
      <c r="D41" s="106">
        <v>321069</v>
      </c>
      <c r="E41" s="107">
        <v>2.8160156355999999</v>
      </c>
      <c r="F41" s="97">
        <v>1.9797417594</v>
      </c>
      <c r="G41" s="97">
        <v>4.0055446739000002</v>
      </c>
      <c r="H41" s="97">
        <v>2.6635377999999999E-3</v>
      </c>
      <c r="I41" s="99">
        <v>2.9900114928999999</v>
      </c>
      <c r="J41" s="97">
        <v>2.4479213715000001</v>
      </c>
      <c r="K41" s="97">
        <v>3.6521470140000001</v>
      </c>
      <c r="L41" s="97">
        <v>1.7161289787</v>
      </c>
      <c r="M41" s="97">
        <v>1.2064891120000001</v>
      </c>
      <c r="N41" s="97">
        <v>2.4410486943</v>
      </c>
      <c r="O41" s="96">
        <v>95</v>
      </c>
      <c r="P41" s="106">
        <v>336891</v>
      </c>
      <c r="Q41" s="107">
        <v>2.5537158347000002</v>
      </c>
      <c r="R41" s="97">
        <v>1.7961384374</v>
      </c>
      <c r="S41" s="97">
        <v>3.6308251238999998</v>
      </c>
      <c r="T41" s="97">
        <v>8.4481638000000001E-3</v>
      </c>
      <c r="U41" s="99">
        <v>2.8199031734000002</v>
      </c>
      <c r="V41" s="97">
        <v>2.3062307613000002</v>
      </c>
      <c r="W41" s="97">
        <v>3.4479870968999999</v>
      </c>
      <c r="X41" s="97">
        <v>1.6045828302</v>
      </c>
      <c r="Y41" s="97">
        <v>1.1285722782000001</v>
      </c>
      <c r="Z41" s="97">
        <v>2.2813656767000001</v>
      </c>
      <c r="AA41" s="96">
        <v>52</v>
      </c>
      <c r="AB41" s="106">
        <v>328246</v>
      </c>
      <c r="AC41" s="107">
        <v>1.4839692879999999</v>
      </c>
      <c r="AD41" s="97">
        <v>0.99582467139999997</v>
      </c>
      <c r="AE41" s="97">
        <v>2.2113981616</v>
      </c>
      <c r="AF41" s="97">
        <v>0.99916717980000003</v>
      </c>
      <c r="AG41" s="99">
        <v>1.5841777204</v>
      </c>
      <c r="AH41" s="97">
        <v>1.2071562447999999</v>
      </c>
      <c r="AI41" s="97">
        <v>2.0789513043999999</v>
      </c>
      <c r="AJ41" s="97">
        <v>1.0002124605</v>
      </c>
      <c r="AK41" s="97">
        <v>0.67119734409999998</v>
      </c>
      <c r="AL41" s="97">
        <v>1.4905079333</v>
      </c>
      <c r="AM41" s="97">
        <v>1.7460971499999998E-2</v>
      </c>
      <c r="AN41" s="97">
        <v>0.58110196439999995</v>
      </c>
      <c r="AO41" s="97">
        <v>0.37141023039999999</v>
      </c>
      <c r="AP41" s="97">
        <v>0.90918199160000002</v>
      </c>
      <c r="AQ41" s="97">
        <v>0.63774818889999996</v>
      </c>
      <c r="AR41" s="97">
        <v>0.90685428109999999</v>
      </c>
      <c r="AS41" s="97">
        <v>0.60364640849999995</v>
      </c>
      <c r="AT41" s="97">
        <v>1.3623616003000001</v>
      </c>
      <c r="AU41" s="96">
        <v>1</v>
      </c>
      <c r="AV41" s="96">
        <v>2</v>
      </c>
      <c r="AW41" s="96" t="s">
        <v>28</v>
      </c>
      <c r="AX41" s="96" t="s">
        <v>28</v>
      </c>
      <c r="AY41" s="96" t="s">
        <v>238</v>
      </c>
      <c r="AZ41" s="96" t="s">
        <v>28</v>
      </c>
      <c r="BA41" s="96" t="s">
        <v>28</v>
      </c>
      <c r="BB41" s="96" t="s">
        <v>28</v>
      </c>
      <c r="BC41" s="108" t="s">
        <v>239</v>
      </c>
      <c r="BD41" s="109">
        <v>19.2</v>
      </c>
      <c r="BE41" s="109">
        <v>19</v>
      </c>
      <c r="BF41" s="109">
        <v>10.4</v>
      </c>
    </row>
    <row r="42" spans="1:93" x14ac:dyDescent="0.3">
      <c r="A42" s="10"/>
      <c r="B42" t="s">
        <v>62</v>
      </c>
      <c r="C42" s="96">
        <v>82</v>
      </c>
      <c r="D42" s="106">
        <v>188874</v>
      </c>
      <c r="E42" s="107">
        <v>4.2775878484999996</v>
      </c>
      <c r="F42" s="97">
        <v>2.9826331256</v>
      </c>
      <c r="G42" s="97">
        <v>6.1347665071000002</v>
      </c>
      <c r="H42" s="97">
        <v>1.9088727000000001E-7</v>
      </c>
      <c r="I42" s="99">
        <v>4.3415186844000004</v>
      </c>
      <c r="J42" s="97">
        <v>3.4965696935000001</v>
      </c>
      <c r="K42" s="97">
        <v>5.3906503057000004</v>
      </c>
      <c r="L42" s="97">
        <v>2.6068365435</v>
      </c>
      <c r="M42" s="97">
        <v>1.8176685793</v>
      </c>
      <c r="N42" s="97">
        <v>3.7386335670999999</v>
      </c>
      <c r="O42" s="96">
        <v>63</v>
      </c>
      <c r="P42" s="106">
        <v>206079</v>
      </c>
      <c r="Q42" s="107">
        <v>3.0837285855999998</v>
      </c>
      <c r="R42" s="97">
        <v>2.1064849277</v>
      </c>
      <c r="S42" s="97">
        <v>4.5143365918000002</v>
      </c>
      <c r="T42" s="97">
        <v>6.6985000000000005E-4</v>
      </c>
      <c r="U42" s="99">
        <v>3.0570800517999999</v>
      </c>
      <c r="V42" s="97">
        <v>2.3881714214</v>
      </c>
      <c r="W42" s="97">
        <v>3.9133448962999999</v>
      </c>
      <c r="X42" s="97">
        <v>1.9376071034</v>
      </c>
      <c r="Y42" s="97">
        <v>1.3235730856000001</v>
      </c>
      <c r="Z42" s="97">
        <v>2.8365047069</v>
      </c>
      <c r="AA42" s="96">
        <v>74</v>
      </c>
      <c r="AB42" s="106">
        <v>208336</v>
      </c>
      <c r="AC42" s="107">
        <v>3.3348233650000001</v>
      </c>
      <c r="AD42" s="97">
        <v>2.3041065599000001</v>
      </c>
      <c r="AE42" s="97">
        <v>4.8266200311</v>
      </c>
      <c r="AF42" s="97">
        <v>1.7592999999999999E-5</v>
      </c>
      <c r="AG42" s="99">
        <v>3.5519545350000001</v>
      </c>
      <c r="AH42" s="97">
        <v>2.8282463068000001</v>
      </c>
      <c r="AI42" s="97">
        <v>4.4608494628999997</v>
      </c>
      <c r="AJ42" s="97">
        <v>2.2477095115000001</v>
      </c>
      <c r="AK42" s="97">
        <v>1.5529944657000001</v>
      </c>
      <c r="AL42" s="97">
        <v>3.2531977153999998</v>
      </c>
      <c r="AM42" s="97">
        <v>0.7312069632</v>
      </c>
      <c r="AN42" s="97">
        <v>1.0814257066999999</v>
      </c>
      <c r="AO42" s="97">
        <v>0.69187522450000005</v>
      </c>
      <c r="AP42" s="97">
        <v>1.6903070348</v>
      </c>
      <c r="AQ42" s="97">
        <v>0.1441287024</v>
      </c>
      <c r="AR42" s="97">
        <v>0.72090362480000003</v>
      </c>
      <c r="AS42" s="97">
        <v>0.46468908079999999</v>
      </c>
      <c r="AT42" s="97">
        <v>1.1183865896</v>
      </c>
      <c r="AU42" s="96">
        <v>1</v>
      </c>
      <c r="AV42" s="96">
        <v>2</v>
      </c>
      <c r="AW42" s="96">
        <v>3</v>
      </c>
      <c r="AX42" s="96" t="s">
        <v>28</v>
      </c>
      <c r="AY42" s="96" t="s">
        <v>28</v>
      </c>
      <c r="AZ42" s="96" t="s">
        <v>28</v>
      </c>
      <c r="BA42" s="96" t="s">
        <v>28</v>
      </c>
      <c r="BB42" s="96" t="s">
        <v>28</v>
      </c>
      <c r="BC42" s="108" t="s">
        <v>130</v>
      </c>
      <c r="BD42" s="109">
        <v>16.399999999999999</v>
      </c>
      <c r="BE42" s="109">
        <v>12.6</v>
      </c>
      <c r="BF42" s="109">
        <v>14.8</v>
      </c>
    </row>
    <row r="43" spans="1:93" x14ac:dyDescent="0.3">
      <c r="A43" s="10"/>
      <c r="B43" t="s">
        <v>90</v>
      </c>
      <c r="C43" s="96">
        <v>503</v>
      </c>
      <c r="D43" s="106">
        <v>3137121</v>
      </c>
      <c r="E43" s="107">
        <v>1.30149658</v>
      </c>
      <c r="F43" s="97">
        <v>1.0272788058</v>
      </c>
      <c r="G43" s="97">
        <v>1.6489129710999999</v>
      </c>
      <c r="H43" s="97">
        <v>5.4899864700000002E-2</v>
      </c>
      <c r="I43" s="99">
        <v>1.6033809343000001</v>
      </c>
      <c r="J43" s="97">
        <v>1.4692087772</v>
      </c>
      <c r="K43" s="97">
        <v>1.7498060592</v>
      </c>
      <c r="L43" s="97">
        <v>0.79315468580000004</v>
      </c>
      <c r="M43" s="97">
        <v>0.62604159780000002</v>
      </c>
      <c r="N43" s="97">
        <v>1.0048762859</v>
      </c>
      <c r="O43" s="96">
        <v>517</v>
      </c>
      <c r="P43" s="106">
        <v>3388532</v>
      </c>
      <c r="Q43" s="107">
        <v>1.3137940502000001</v>
      </c>
      <c r="R43" s="97">
        <v>1.0403031143000001</v>
      </c>
      <c r="S43" s="97">
        <v>1.6591845035999999</v>
      </c>
      <c r="T43" s="97">
        <v>0.1073322947</v>
      </c>
      <c r="U43" s="99">
        <v>1.5257344477999999</v>
      </c>
      <c r="V43" s="97">
        <v>1.3997263900000001</v>
      </c>
      <c r="W43" s="97">
        <v>1.6630861731</v>
      </c>
      <c r="X43" s="97">
        <v>0.82549959039999998</v>
      </c>
      <c r="Y43" s="97">
        <v>0.65365632809999996</v>
      </c>
      <c r="Z43" s="97">
        <v>1.0425196612000001</v>
      </c>
      <c r="AA43" s="96">
        <v>438</v>
      </c>
      <c r="AB43" s="106">
        <v>3552595</v>
      </c>
      <c r="AC43" s="107">
        <v>1.0747905243</v>
      </c>
      <c r="AD43" s="97">
        <v>0.84670287030000002</v>
      </c>
      <c r="AE43" s="97">
        <v>1.3643211942</v>
      </c>
      <c r="AF43" s="97">
        <v>8.0742017999999999E-3</v>
      </c>
      <c r="AG43" s="99">
        <v>1.2329015832000001</v>
      </c>
      <c r="AH43" s="97">
        <v>1.1226811408999999</v>
      </c>
      <c r="AI43" s="97">
        <v>1.3539430374000001</v>
      </c>
      <c r="AJ43" s="97">
        <v>0.72442124210000003</v>
      </c>
      <c r="AK43" s="97">
        <v>0.57068752570000003</v>
      </c>
      <c r="AL43" s="97">
        <v>0.91956826169999994</v>
      </c>
      <c r="AM43" s="97">
        <v>1.9601384199999999E-2</v>
      </c>
      <c r="AN43" s="97">
        <v>0.81808143680000001</v>
      </c>
      <c r="AO43" s="97">
        <v>0.69113757710000001</v>
      </c>
      <c r="AP43" s="97">
        <v>0.96834155669999999</v>
      </c>
      <c r="AQ43" s="97">
        <v>0.91184030599999999</v>
      </c>
      <c r="AR43" s="97">
        <v>1.009448715</v>
      </c>
      <c r="AS43" s="97">
        <v>0.85463991080000001</v>
      </c>
      <c r="AT43" s="97">
        <v>1.1922994648</v>
      </c>
      <c r="AU43" s="96" t="s">
        <v>28</v>
      </c>
      <c r="AV43" s="96" t="s">
        <v>28</v>
      </c>
      <c r="AW43" s="96">
        <v>3</v>
      </c>
      <c r="AX43" s="96" t="s">
        <v>28</v>
      </c>
      <c r="AY43" s="96" t="s">
        <v>238</v>
      </c>
      <c r="AZ43" s="96" t="s">
        <v>28</v>
      </c>
      <c r="BA43" s="96" t="s">
        <v>28</v>
      </c>
      <c r="BB43" s="96" t="s">
        <v>28</v>
      </c>
      <c r="BC43" s="108" t="s">
        <v>240</v>
      </c>
      <c r="BD43" s="109">
        <v>100.6</v>
      </c>
      <c r="BE43" s="109">
        <v>103.4</v>
      </c>
      <c r="BF43" s="109">
        <v>87.6</v>
      </c>
    </row>
    <row r="44" spans="1:93" x14ac:dyDescent="0.3">
      <c r="A44" s="10" t="s">
        <v>234</v>
      </c>
      <c r="B44" s="3" t="s">
        <v>72</v>
      </c>
      <c r="C44" s="102">
        <v>11</v>
      </c>
      <c r="D44" s="103">
        <v>26281</v>
      </c>
      <c r="E44" s="98">
        <v>3.9495714339000001</v>
      </c>
      <c r="F44" s="104">
        <v>1.9743547718000001</v>
      </c>
      <c r="G44" s="104">
        <v>7.9008670247000001</v>
      </c>
      <c r="H44" s="104">
        <v>1.35040191E-2</v>
      </c>
      <c r="I44" s="105">
        <v>4.1855332750000001</v>
      </c>
      <c r="J44" s="104">
        <v>2.3179490044</v>
      </c>
      <c r="K44" s="104">
        <v>7.5578404713999996</v>
      </c>
      <c r="L44" s="104">
        <v>2.3961571321999999</v>
      </c>
      <c r="M44" s="104">
        <v>1.1978171169</v>
      </c>
      <c r="N44" s="104">
        <v>4.7933602893999998</v>
      </c>
      <c r="O44" s="102">
        <v>14</v>
      </c>
      <c r="P44" s="103">
        <v>27354</v>
      </c>
      <c r="Q44" s="98">
        <v>4.8770903317999998</v>
      </c>
      <c r="R44" s="104">
        <v>2.5861869151999999</v>
      </c>
      <c r="S44" s="104">
        <v>9.1973283001000006</v>
      </c>
      <c r="T44" s="104">
        <v>5.5972400000000005E-4</v>
      </c>
      <c r="U44" s="105">
        <v>5.1180814506000001</v>
      </c>
      <c r="V44" s="104">
        <v>3.0311959467</v>
      </c>
      <c r="W44" s="104">
        <v>8.6417236614000004</v>
      </c>
      <c r="X44" s="104">
        <v>3.0549571920999998</v>
      </c>
      <c r="Y44" s="104">
        <v>1.6199598077999999</v>
      </c>
      <c r="Z44" s="104">
        <v>5.7611080227000002</v>
      </c>
      <c r="AA44" s="102">
        <v>9</v>
      </c>
      <c r="AB44" s="103">
        <v>26118</v>
      </c>
      <c r="AC44" s="98">
        <v>3.3062953569000002</v>
      </c>
      <c r="AD44" s="104">
        <v>1.5731593213999999</v>
      </c>
      <c r="AE44" s="104">
        <v>6.9488123921999998</v>
      </c>
      <c r="AF44" s="104">
        <v>3.44691268E-2</v>
      </c>
      <c r="AG44" s="105">
        <v>3.4458993797000002</v>
      </c>
      <c r="AH44" s="104">
        <v>1.7929523350000001</v>
      </c>
      <c r="AI44" s="104">
        <v>6.6227206955</v>
      </c>
      <c r="AJ44" s="104">
        <v>2.2284813041999998</v>
      </c>
      <c r="AK44" s="104">
        <v>1.0603275744</v>
      </c>
      <c r="AL44" s="104">
        <v>4.6835799076000004</v>
      </c>
      <c r="AM44" s="104">
        <v>0.40970190690000002</v>
      </c>
      <c r="AN44" s="104">
        <v>0.67792374799999999</v>
      </c>
      <c r="AO44" s="104">
        <v>0.26904929690000001</v>
      </c>
      <c r="AP44" s="104">
        <v>1.7081650589999999</v>
      </c>
      <c r="AQ44" s="104">
        <v>0.6403423546</v>
      </c>
      <c r="AR44" s="104">
        <v>1.2348403905000001</v>
      </c>
      <c r="AS44" s="104">
        <v>0.50969250789999998</v>
      </c>
      <c r="AT44" s="104">
        <v>2.9916680479000002</v>
      </c>
      <c r="AU44" s="102" t="s">
        <v>28</v>
      </c>
      <c r="AV44" s="102">
        <v>2</v>
      </c>
      <c r="AW44" s="102" t="s">
        <v>28</v>
      </c>
      <c r="AX44" s="102" t="s">
        <v>28</v>
      </c>
      <c r="AY44" s="102" t="s">
        <v>28</v>
      </c>
      <c r="AZ44" s="102" t="s">
        <v>28</v>
      </c>
      <c r="BA44" s="102" t="s">
        <v>28</v>
      </c>
      <c r="BB44" s="102" t="s">
        <v>28</v>
      </c>
      <c r="BC44" s="100">
        <v>-2</v>
      </c>
      <c r="BD44" s="101">
        <v>2.2000000000000002</v>
      </c>
      <c r="BE44" s="101">
        <v>2.8</v>
      </c>
      <c r="BF44" s="101">
        <v>1.8</v>
      </c>
    </row>
    <row r="45" spans="1:93" x14ac:dyDescent="0.3">
      <c r="C45"/>
    </row>
    <row r="46" spans="1:93" x14ac:dyDescent="0.3">
      <c r="C46"/>
    </row>
    <row r="47" spans="1:93" x14ac:dyDescent="0.3">
      <c r="C47"/>
      <c r="BQ47" s="51"/>
      <c r="CO47" s="4"/>
    </row>
    <row r="48" spans="1:93" x14ac:dyDescent="0.3">
      <c r="C48"/>
    </row>
    <row r="49" spans="3:93" x14ac:dyDescent="0.3">
      <c r="C49"/>
      <c r="BQ49" s="51"/>
    </row>
    <row r="50" spans="3:93" x14ac:dyDescent="0.3">
      <c r="C50"/>
    </row>
    <row r="51" spans="3:93" x14ac:dyDescent="0.3">
      <c r="C51"/>
      <c r="BQ51" s="51"/>
      <c r="CC51" s="4"/>
      <c r="CO51" s="4"/>
    </row>
    <row r="52" spans="3:93" s="3" customFormat="1" x14ac:dyDescent="0.3">
      <c r="D52" s="110"/>
      <c r="E52" s="111"/>
      <c r="F52" s="111"/>
      <c r="G52" s="111"/>
      <c r="H52" s="111"/>
      <c r="I52" s="111"/>
      <c r="J52" s="111"/>
      <c r="K52" s="111"/>
      <c r="L52" s="111"/>
      <c r="M52" s="111"/>
      <c r="N52" s="111"/>
      <c r="O52" s="111"/>
      <c r="P52" s="111"/>
      <c r="Q52" s="111"/>
      <c r="R52" s="111"/>
      <c r="S52" s="111"/>
      <c r="T52" s="111"/>
      <c r="U52" s="111"/>
      <c r="V52" s="111"/>
      <c r="W52" s="111"/>
      <c r="X52" s="111"/>
      <c r="Y52" s="111"/>
      <c r="Z52" s="111"/>
      <c r="AA52" s="111"/>
      <c r="AB52" s="111"/>
      <c r="AC52" s="111"/>
      <c r="AD52" s="111"/>
      <c r="AE52" s="111"/>
      <c r="AF52" s="111"/>
      <c r="AG52" s="111"/>
      <c r="AH52" s="111"/>
      <c r="AI52" s="111"/>
      <c r="AJ52" s="111"/>
      <c r="AK52" s="111"/>
      <c r="AL52" s="111"/>
      <c r="AM52" s="111"/>
      <c r="AN52" s="111"/>
      <c r="AO52" s="111"/>
      <c r="AP52" s="111"/>
      <c r="AQ52" s="111"/>
      <c r="AR52" s="111"/>
      <c r="AS52" s="111"/>
      <c r="AT52" s="111"/>
      <c r="AU52" s="42"/>
      <c r="AV52" s="42"/>
      <c r="AW52" s="42"/>
      <c r="AX52" s="42"/>
      <c r="AY52" s="42"/>
      <c r="AZ52" s="42"/>
      <c r="BA52" s="42"/>
      <c r="BB52" s="42"/>
      <c r="BC52" s="42"/>
      <c r="BD52" s="112"/>
      <c r="BE52" s="112"/>
      <c r="BF52" s="112"/>
      <c r="BG52" s="42"/>
      <c r="BH52" s="42"/>
      <c r="BI52" s="42"/>
      <c r="BJ52" s="42"/>
      <c r="BK52" s="42"/>
      <c r="BL52" s="42"/>
      <c r="BM52" s="42"/>
      <c r="BN52" s="42"/>
      <c r="BO52" s="42"/>
      <c r="BP52" s="42"/>
      <c r="BQ52" s="42"/>
      <c r="BR52" s="42"/>
      <c r="BS52" s="42"/>
      <c r="BT52" s="42"/>
      <c r="BU52" s="42"/>
      <c r="BV52" s="42"/>
      <c r="BW52" s="42"/>
    </row>
    <row r="53" spans="3:93" x14ac:dyDescent="0.3">
      <c r="C53"/>
    </row>
    <row r="54" spans="3:93" x14ac:dyDescent="0.3">
      <c r="C54"/>
    </row>
    <row r="55" spans="3:93" x14ac:dyDescent="0.3">
      <c r="C55"/>
    </row>
    <row r="56" spans="3:93" x14ac:dyDescent="0.3">
      <c r="C56"/>
    </row>
    <row r="57" spans="3:93" x14ac:dyDescent="0.3">
      <c r="C57"/>
    </row>
    <row r="58" spans="3:93" x14ac:dyDescent="0.3">
      <c r="C58"/>
    </row>
    <row r="59" spans="3:93" x14ac:dyDescent="0.3">
      <c r="C59"/>
    </row>
    <row r="60" spans="3:93" x14ac:dyDescent="0.3">
      <c r="C60"/>
    </row>
    <row r="61" spans="3:93" x14ac:dyDescent="0.3">
      <c r="C61"/>
    </row>
    <row r="62" spans="3:93" x14ac:dyDescent="0.3">
      <c r="C62"/>
    </row>
    <row r="63" spans="3:93" x14ac:dyDescent="0.3">
      <c r="C63"/>
    </row>
    <row r="64" spans="3:93" x14ac:dyDescent="0.3">
      <c r="C64"/>
    </row>
    <row r="65" spans="3:93" x14ac:dyDescent="0.3">
      <c r="C65"/>
    </row>
    <row r="66" spans="3:93" x14ac:dyDescent="0.3">
      <c r="C66"/>
      <c r="BQ66" s="51"/>
      <c r="CC66" s="4"/>
      <c r="CO66" s="4"/>
    </row>
    <row r="67" spans="3:93" x14ac:dyDescent="0.3">
      <c r="C67"/>
      <c r="BQ67" s="51"/>
    </row>
    <row r="68" spans="3:93" x14ac:dyDescent="0.3">
      <c r="C68"/>
    </row>
    <row r="69" spans="3:93" s="3" customFormat="1" x14ac:dyDescent="0.3">
      <c r="D69" s="110"/>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L69" s="111"/>
      <c r="AM69" s="111"/>
      <c r="AN69" s="111"/>
      <c r="AO69" s="111"/>
      <c r="AP69" s="111"/>
      <c r="AQ69" s="111"/>
      <c r="AR69" s="111"/>
      <c r="AS69" s="111"/>
      <c r="AT69" s="111"/>
      <c r="AU69" s="42"/>
      <c r="AV69" s="42"/>
      <c r="AW69" s="42"/>
      <c r="AX69" s="42"/>
      <c r="AY69" s="42"/>
      <c r="AZ69" s="42"/>
      <c r="BA69" s="42"/>
      <c r="BB69" s="42"/>
      <c r="BC69" s="42"/>
      <c r="BD69" s="112"/>
      <c r="BE69" s="112"/>
      <c r="BF69" s="112"/>
      <c r="BG69" s="42"/>
      <c r="BH69" s="42"/>
      <c r="BI69" s="42"/>
      <c r="BJ69" s="42"/>
      <c r="BK69" s="42"/>
      <c r="BL69" s="42"/>
      <c r="BM69" s="42"/>
      <c r="BN69" s="42"/>
      <c r="BO69" s="42"/>
      <c r="BP69" s="42"/>
      <c r="BQ69" s="42"/>
      <c r="BR69" s="42"/>
      <c r="BS69" s="42"/>
      <c r="BT69" s="42"/>
      <c r="BU69" s="42"/>
      <c r="BV69" s="42"/>
      <c r="BW69" s="42"/>
    </row>
    <row r="70" spans="3:93" x14ac:dyDescent="0.3">
      <c r="C70"/>
    </row>
    <row r="71" spans="3:93" x14ac:dyDescent="0.3">
      <c r="C71"/>
    </row>
    <row r="72" spans="3:93" x14ac:dyDescent="0.3">
      <c r="C72"/>
    </row>
    <row r="73" spans="3:93" x14ac:dyDescent="0.3">
      <c r="C73"/>
    </row>
    <row r="74" spans="3:93" x14ac:dyDescent="0.3">
      <c r="C74"/>
    </row>
    <row r="75" spans="3:93" x14ac:dyDescent="0.3">
      <c r="C75"/>
      <c r="BQ75" s="51"/>
      <c r="CC75" s="4"/>
      <c r="CO75" s="4"/>
    </row>
    <row r="76" spans="3:93" x14ac:dyDescent="0.3">
      <c r="C76"/>
      <c r="BQ76" s="51"/>
      <c r="CC76" s="4"/>
      <c r="CO76" s="4"/>
    </row>
    <row r="77" spans="3:93" x14ac:dyDescent="0.3">
      <c r="C77"/>
    </row>
    <row r="78" spans="3:93" x14ac:dyDescent="0.3">
      <c r="C78"/>
      <c r="BQ78" s="51"/>
      <c r="CO78" s="4"/>
    </row>
    <row r="79" spans="3:93" x14ac:dyDescent="0.3">
      <c r="C79"/>
      <c r="BQ79" s="51"/>
      <c r="CC79" s="4"/>
      <c r="CO79" s="4"/>
    </row>
    <row r="80" spans="3:93" x14ac:dyDescent="0.3">
      <c r="C80"/>
    </row>
    <row r="81" spans="3:93" x14ac:dyDescent="0.3">
      <c r="C81"/>
      <c r="BQ81" s="51"/>
      <c r="CC81" s="4"/>
      <c r="CO81" s="4"/>
    </row>
    <row r="82" spans="3:93" x14ac:dyDescent="0.3">
      <c r="C82"/>
      <c r="BQ82" s="51"/>
      <c r="CC82" s="4"/>
      <c r="CO82" s="4"/>
    </row>
    <row r="83" spans="3:93" x14ac:dyDescent="0.3">
      <c r="C83"/>
      <c r="BQ83" s="51"/>
      <c r="CC83" s="4"/>
      <c r="CO83" s="4"/>
    </row>
    <row r="84" spans="3:93" s="3" customFormat="1" x14ac:dyDescent="0.3">
      <c r="D84" s="110"/>
      <c r="E84" s="111"/>
      <c r="F84" s="111"/>
      <c r="G84" s="111"/>
      <c r="H84" s="111"/>
      <c r="I84" s="111"/>
      <c r="J84" s="111"/>
      <c r="K84" s="111"/>
      <c r="L84" s="111"/>
      <c r="M84" s="111"/>
      <c r="N84" s="111"/>
      <c r="O84" s="111"/>
      <c r="P84" s="111"/>
      <c r="Q84" s="111"/>
      <c r="R84" s="111"/>
      <c r="S84" s="111"/>
      <c r="T84" s="111"/>
      <c r="U84" s="111"/>
      <c r="V84" s="111"/>
      <c r="W84" s="111"/>
      <c r="X84" s="111"/>
      <c r="Y84" s="111"/>
      <c r="Z84" s="111"/>
      <c r="AA84" s="111"/>
      <c r="AB84" s="111"/>
      <c r="AC84" s="111"/>
      <c r="AD84" s="111"/>
      <c r="AE84" s="111"/>
      <c r="AF84" s="111"/>
      <c r="AG84" s="111"/>
      <c r="AH84" s="111"/>
      <c r="AI84" s="111"/>
      <c r="AJ84" s="111"/>
      <c r="AK84" s="111"/>
      <c r="AL84" s="111"/>
      <c r="AM84" s="111"/>
      <c r="AN84" s="111"/>
      <c r="AO84" s="111"/>
      <c r="AP84" s="111"/>
      <c r="AQ84" s="111"/>
      <c r="AR84" s="111"/>
      <c r="AS84" s="111"/>
      <c r="AT84" s="111"/>
      <c r="AU84" s="42"/>
      <c r="AV84" s="42"/>
      <c r="AW84" s="42"/>
      <c r="AX84" s="42"/>
      <c r="AY84" s="42"/>
      <c r="AZ84" s="42"/>
      <c r="BA84" s="42"/>
      <c r="BB84" s="42"/>
      <c r="BC84" s="42"/>
      <c r="BD84" s="112"/>
      <c r="BE84" s="112"/>
      <c r="BF84" s="112"/>
      <c r="BG84" s="42"/>
      <c r="BH84" s="42"/>
      <c r="BI84" s="42"/>
      <c r="BJ84" s="42"/>
      <c r="BK84" s="42"/>
      <c r="BL84" s="42"/>
      <c r="BM84" s="42"/>
      <c r="BN84" s="42"/>
      <c r="BO84" s="42"/>
      <c r="BP84" s="42"/>
      <c r="BQ84" s="42"/>
      <c r="BR84" s="42"/>
      <c r="BS84" s="42"/>
      <c r="BT84" s="42"/>
      <c r="BU84" s="42"/>
      <c r="BV84" s="42"/>
      <c r="BW84" s="42"/>
    </row>
    <row r="85" spans="3:93" x14ac:dyDescent="0.3">
      <c r="C85"/>
    </row>
    <row r="86" spans="3:93" x14ac:dyDescent="0.3">
      <c r="C86"/>
    </row>
    <row r="87" spans="3:93" x14ac:dyDescent="0.3">
      <c r="C87"/>
    </row>
    <row r="88" spans="3:93" x14ac:dyDescent="0.3">
      <c r="C88"/>
    </row>
    <row r="89" spans="3:93" x14ac:dyDescent="0.3">
      <c r="C89"/>
    </row>
    <row r="90" spans="3:93" x14ac:dyDescent="0.3">
      <c r="C90"/>
    </row>
    <row r="91" spans="3:93" x14ac:dyDescent="0.3">
      <c r="C91"/>
    </row>
    <row r="92" spans="3:93" x14ac:dyDescent="0.3">
      <c r="C92"/>
    </row>
    <row r="93" spans="3:93" x14ac:dyDescent="0.3">
      <c r="C93"/>
    </row>
    <row r="94" spans="3:93" x14ac:dyDescent="0.3">
      <c r="C94"/>
    </row>
    <row r="95" spans="3:93" x14ac:dyDescent="0.3">
      <c r="C95"/>
    </row>
    <row r="96" spans="3:93" x14ac:dyDescent="0.3">
      <c r="C96"/>
    </row>
    <row r="97" spans="2:93" x14ac:dyDescent="0.3">
      <c r="C97"/>
    </row>
    <row r="98" spans="2:93" x14ac:dyDescent="0.3">
      <c r="C98"/>
    </row>
    <row r="99" spans="2:93" x14ac:dyDescent="0.3">
      <c r="C99"/>
    </row>
    <row r="100" spans="2:93" x14ac:dyDescent="0.3">
      <c r="C100"/>
    </row>
    <row r="101" spans="2:93" x14ac:dyDescent="0.3">
      <c r="C101"/>
    </row>
    <row r="102" spans="2:93" x14ac:dyDescent="0.3">
      <c r="C102"/>
    </row>
    <row r="103" spans="2:93" x14ac:dyDescent="0.3">
      <c r="C103"/>
    </row>
    <row r="104" spans="2:93" x14ac:dyDescent="0.3">
      <c r="C104"/>
    </row>
    <row r="105" spans="2:93" x14ac:dyDescent="0.3">
      <c r="B105" s="3"/>
      <c r="C105" s="3"/>
      <c r="D105" s="110"/>
      <c r="E105" s="111"/>
      <c r="F105" s="111"/>
      <c r="G105" s="111"/>
      <c r="H105" s="111"/>
      <c r="I105" s="111"/>
      <c r="J105" s="111"/>
      <c r="K105" s="111"/>
      <c r="L105" s="111"/>
      <c r="M105" s="111"/>
      <c r="N105" s="111"/>
      <c r="O105" s="111"/>
      <c r="P105" s="111"/>
      <c r="Q105" s="111"/>
      <c r="R105" s="111"/>
      <c r="S105" s="111"/>
      <c r="T105" s="111"/>
      <c r="U105" s="111"/>
      <c r="V105" s="111"/>
      <c r="W105" s="111"/>
      <c r="X105" s="111"/>
      <c r="Y105" s="111"/>
      <c r="Z105" s="111"/>
      <c r="AA105" s="111"/>
      <c r="AB105" s="111"/>
      <c r="AC105" s="111"/>
      <c r="AD105" s="111"/>
      <c r="AE105" s="111"/>
      <c r="AF105" s="111"/>
      <c r="AG105" s="111"/>
      <c r="AH105" s="111"/>
      <c r="AI105" s="111"/>
      <c r="AJ105" s="111"/>
      <c r="AK105" s="111"/>
      <c r="AL105" s="111"/>
      <c r="AM105" s="111"/>
      <c r="AN105" s="111"/>
      <c r="AO105" s="111"/>
      <c r="AP105" s="111"/>
      <c r="AQ105" s="111"/>
      <c r="AR105" s="111"/>
      <c r="AS105" s="111"/>
      <c r="AT105" s="111"/>
      <c r="AU105" s="42"/>
      <c r="AV105" s="42"/>
      <c r="AW105" s="42"/>
      <c r="AX105" s="42"/>
      <c r="AY105" s="42"/>
      <c r="AZ105" s="42"/>
      <c r="BA105" s="42"/>
      <c r="BB105" s="42"/>
      <c r="BC105" s="42"/>
      <c r="BD105" s="112"/>
      <c r="BE105" s="112"/>
      <c r="BF105" s="112"/>
      <c r="CO105" s="4"/>
    </row>
    <row r="106" spans="2:93" x14ac:dyDescent="0.3">
      <c r="C106"/>
    </row>
    <row r="107" spans="2:93" x14ac:dyDescent="0.3">
      <c r="C107"/>
    </row>
    <row r="108" spans="2:93" x14ac:dyDescent="0.3">
      <c r="C108"/>
    </row>
    <row r="109" spans="2:93" x14ac:dyDescent="0.3">
      <c r="C109"/>
      <c r="CO109" s="4"/>
    </row>
    <row r="110" spans="2:93" s="3" customFormat="1" x14ac:dyDescent="0.3">
      <c r="D110" s="110"/>
      <c r="E110" s="111"/>
      <c r="F110" s="111"/>
      <c r="G110" s="111"/>
      <c r="H110" s="111"/>
      <c r="I110" s="111"/>
      <c r="J110" s="111"/>
      <c r="K110" s="111"/>
      <c r="L110" s="111"/>
      <c r="M110" s="111"/>
      <c r="N110" s="111"/>
      <c r="O110" s="111"/>
      <c r="P110" s="111"/>
      <c r="Q110" s="111"/>
      <c r="R110" s="111"/>
      <c r="S110" s="111"/>
      <c r="T110" s="111"/>
      <c r="U110" s="111"/>
      <c r="V110" s="111"/>
      <c r="W110" s="111"/>
      <c r="X110" s="111"/>
      <c r="Y110" s="111"/>
      <c r="Z110" s="111"/>
      <c r="AA110" s="111"/>
      <c r="AB110" s="111"/>
      <c r="AC110" s="111"/>
      <c r="AD110" s="111"/>
      <c r="AE110" s="111"/>
      <c r="AF110" s="111"/>
      <c r="AG110" s="111"/>
      <c r="AH110" s="111"/>
      <c r="AI110" s="111"/>
      <c r="AJ110" s="111"/>
      <c r="AK110" s="111"/>
      <c r="AL110" s="111"/>
      <c r="AM110" s="111"/>
      <c r="AN110" s="111"/>
      <c r="AO110" s="111"/>
      <c r="AP110" s="111"/>
      <c r="AQ110" s="111"/>
      <c r="AR110" s="111"/>
      <c r="AS110" s="111"/>
      <c r="AT110" s="111"/>
      <c r="AU110" s="42"/>
      <c r="AV110" s="42"/>
      <c r="AW110" s="42"/>
      <c r="AX110" s="42"/>
      <c r="AY110" s="42"/>
      <c r="AZ110" s="42"/>
      <c r="BA110" s="42"/>
      <c r="BB110" s="42"/>
      <c r="BC110" s="42"/>
      <c r="BD110" s="112"/>
      <c r="BE110" s="112"/>
      <c r="BF110" s="112"/>
      <c r="BG110" s="42"/>
      <c r="BH110" s="42"/>
      <c r="BI110" s="42"/>
      <c r="BJ110" s="42"/>
      <c r="BK110" s="42"/>
      <c r="BL110" s="42"/>
      <c r="BM110" s="42"/>
      <c r="BN110" s="42"/>
      <c r="BO110" s="42"/>
      <c r="BP110" s="42"/>
      <c r="BQ110" s="42"/>
      <c r="BR110" s="42"/>
      <c r="BS110" s="42"/>
      <c r="BT110" s="42"/>
      <c r="BU110" s="42"/>
      <c r="BV110" s="42"/>
      <c r="BW110" s="42"/>
    </row>
    <row r="111" spans="2:93" x14ac:dyDescent="0.3">
      <c r="C111"/>
    </row>
    <row r="112" spans="2:93" x14ac:dyDescent="0.3">
      <c r="C112"/>
    </row>
    <row r="113" spans="3:93" x14ac:dyDescent="0.3">
      <c r="C113"/>
      <c r="BQ113" s="51"/>
      <c r="CO113" s="4"/>
    </row>
    <row r="114" spans="3:93" s="3" customFormat="1" x14ac:dyDescent="0.3">
      <c r="D114" s="110"/>
      <c r="E114" s="111"/>
      <c r="F114" s="111"/>
      <c r="G114" s="111"/>
      <c r="H114" s="111"/>
      <c r="I114" s="111"/>
      <c r="J114" s="111"/>
      <c r="K114" s="111"/>
      <c r="L114" s="111"/>
      <c r="M114" s="111"/>
      <c r="N114" s="111"/>
      <c r="O114" s="111"/>
      <c r="P114" s="111"/>
      <c r="Q114" s="111"/>
      <c r="R114" s="111"/>
      <c r="S114" s="111"/>
      <c r="T114" s="111"/>
      <c r="U114" s="111"/>
      <c r="V114" s="111"/>
      <c r="W114" s="111"/>
      <c r="X114" s="111"/>
      <c r="Y114" s="111"/>
      <c r="Z114" s="111"/>
      <c r="AA114" s="111"/>
      <c r="AB114" s="111"/>
      <c r="AC114" s="111"/>
      <c r="AD114" s="111"/>
      <c r="AE114" s="111"/>
      <c r="AF114" s="111"/>
      <c r="AG114" s="111"/>
      <c r="AH114" s="111"/>
      <c r="AI114" s="111"/>
      <c r="AJ114" s="111"/>
      <c r="AK114" s="111"/>
      <c r="AL114" s="111"/>
      <c r="AM114" s="111"/>
      <c r="AN114" s="111"/>
      <c r="AO114" s="111"/>
      <c r="AP114" s="111"/>
      <c r="AQ114" s="111"/>
      <c r="AR114" s="111"/>
      <c r="AS114" s="111"/>
      <c r="AT114" s="111"/>
      <c r="AU114" s="42"/>
      <c r="AV114" s="42"/>
      <c r="AW114" s="42"/>
      <c r="AX114" s="42"/>
      <c r="AY114" s="42"/>
      <c r="AZ114" s="42"/>
      <c r="BA114" s="42"/>
      <c r="BB114" s="42"/>
      <c r="BC114" s="42"/>
      <c r="BD114" s="112"/>
      <c r="BE114" s="112"/>
      <c r="BF114" s="112"/>
      <c r="BG114" s="42"/>
      <c r="BH114" s="42"/>
      <c r="BI114" s="42"/>
      <c r="BJ114" s="42"/>
      <c r="BK114" s="42"/>
      <c r="BL114" s="42"/>
      <c r="BM114" s="42"/>
      <c r="BN114" s="42"/>
      <c r="BO114" s="42"/>
      <c r="BP114" s="42"/>
      <c r="BQ114" s="42"/>
      <c r="BR114" s="42"/>
      <c r="BS114" s="42"/>
      <c r="BT114" s="42"/>
      <c r="BU114" s="42"/>
      <c r="BV114" s="42"/>
      <c r="BW114" s="42"/>
    </row>
    <row r="115" spans="3:93" x14ac:dyDescent="0.3">
      <c r="C115"/>
    </row>
    <row r="116" spans="3:93" x14ac:dyDescent="0.3">
      <c r="C116"/>
    </row>
    <row r="117" spans="3:93" x14ac:dyDescent="0.3">
      <c r="C117"/>
    </row>
    <row r="118" spans="3:93" x14ac:dyDescent="0.3">
      <c r="C118"/>
      <c r="BQ118" s="51"/>
      <c r="CC118" s="4"/>
      <c r="CO118" s="4"/>
    </row>
    <row r="119" spans="3:93" x14ac:dyDescent="0.3">
      <c r="C119"/>
      <c r="BQ119" s="51"/>
      <c r="CC119" s="4"/>
      <c r="CO119" s="4"/>
    </row>
    <row r="120" spans="3:93" s="3" customFormat="1" x14ac:dyDescent="0.3">
      <c r="D120" s="110"/>
      <c r="E120" s="111"/>
      <c r="F120" s="111"/>
      <c r="G120" s="111"/>
      <c r="H120" s="111"/>
      <c r="I120" s="111"/>
      <c r="J120" s="111"/>
      <c r="K120" s="111"/>
      <c r="L120" s="111"/>
      <c r="M120" s="111"/>
      <c r="N120" s="111"/>
      <c r="O120" s="111"/>
      <c r="P120" s="111"/>
      <c r="Q120" s="111"/>
      <c r="R120" s="111"/>
      <c r="S120" s="111"/>
      <c r="T120" s="111"/>
      <c r="U120" s="111"/>
      <c r="V120" s="111"/>
      <c r="W120" s="111"/>
      <c r="X120" s="111"/>
      <c r="Y120" s="111"/>
      <c r="Z120" s="111"/>
      <c r="AA120" s="111"/>
      <c r="AB120" s="111"/>
      <c r="AC120" s="111"/>
      <c r="AD120" s="111"/>
      <c r="AE120" s="111"/>
      <c r="AF120" s="111"/>
      <c r="AG120" s="111"/>
      <c r="AH120" s="111"/>
      <c r="AI120" s="111"/>
      <c r="AJ120" s="111"/>
      <c r="AK120" s="111"/>
      <c r="AL120" s="111"/>
      <c r="AM120" s="111"/>
      <c r="AN120" s="111"/>
      <c r="AO120" s="111"/>
      <c r="AP120" s="111"/>
      <c r="AQ120" s="111"/>
      <c r="AR120" s="111"/>
      <c r="AS120" s="111"/>
      <c r="AT120" s="111"/>
      <c r="AU120" s="42"/>
      <c r="AV120" s="42"/>
      <c r="AW120" s="42"/>
      <c r="AX120" s="42"/>
      <c r="AY120" s="42"/>
      <c r="AZ120" s="42"/>
      <c r="BA120" s="42"/>
      <c r="BB120" s="42"/>
      <c r="BC120" s="42"/>
      <c r="BD120" s="112"/>
      <c r="BE120" s="112"/>
      <c r="BF120" s="112"/>
      <c r="BG120" s="42"/>
      <c r="BH120" s="42"/>
      <c r="BI120" s="42"/>
      <c r="BJ120" s="42"/>
      <c r="BK120" s="42"/>
      <c r="BL120" s="42"/>
      <c r="BM120" s="42"/>
      <c r="BN120" s="42"/>
      <c r="BO120" s="42"/>
      <c r="BP120" s="42"/>
      <c r="BQ120" s="113"/>
      <c r="BR120" s="42"/>
      <c r="BS120" s="42"/>
      <c r="BT120" s="42"/>
      <c r="BU120" s="42"/>
      <c r="BV120" s="42"/>
      <c r="BW120" s="42"/>
      <c r="CC120" s="114"/>
      <c r="CO120" s="114"/>
    </row>
    <row r="121" spans="3:93" x14ac:dyDescent="0.3">
      <c r="C121"/>
    </row>
    <row r="122" spans="3:93" x14ac:dyDescent="0.3">
      <c r="C122"/>
      <c r="BQ122" s="51"/>
      <c r="CC122" s="4"/>
      <c r="CO122" s="4"/>
    </row>
    <row r="123" spans="3:93" s="3" customFormat="1" x14ac:dyDescent="0.3">
      <c r="D123" s="110"/>
      <c r="E123" s="111"/>
      <c r="F123" s="111"/>
      <c r="G123" s="111"/>
      <c r="H123" s="111"/>
      <c r="I123" s="111"/>
      <c r="J123" s="111"/>
      <c r="K123" s="111"/>
      <c r="L123" s="111"/>
      <c r="M123" s="111"/>
      <c r="N123" s="111"/>
      <c r="O123" s="111"/>
      <c r="P123" s="111"/>
      <c r="Q123" s="111"/>
      <c r="R123" s="111"/>
      <c r="S123" s="111"/>
      <c r="T123" s="111"/>
      <c r="U123" s="111"/>
      <c r="V123" s="111"/>
      <c r="W123" s="111"/>
      <c r="X123" s="111"/>
      <c r="Y123" s="111"/>
      <c r="Z123" s="111"/>
      <c r="AA123" s="111"/>
      <c r="AB123" s="111"/>
      <c r="AC123" s="111"/>
      <c r="AD123" s="111"/>
      <c r="AE123" s="111"/>
      <c r="AF123" s="111"/>
      <c r="AG123" s="111"/>
      <c r="AH123" s="111"/>
      <c r="AI123" s="111"/>
      <c r="AJ123" s="111"/>
      <c r="AK123" s="111"/>
      <c r="AL123" s="111"/>
      <c r="AM123" s="111"/>
      <c r="AN123" s="111"/>
      <c r="AO123" s="111"/>
      <c r="AP123" s="111"/>
      <c r="AQ123" s="111"/>
      <c r="AR123" s="111"/>
      <c r="AS123" s="111"/>
      <c r="AT123" s="111"/>
      <c r="AU123" s="42"/>
      <c r="AV123" s="42"/>
      <c r="AW123" s="42"/>
      <c r="AX123" s="42"/>
      <c r="AY123" s="42"/>
      <c r="AZ123" s="42"/>
      <c r="BA123" s="42"/>
      <c r="BB123" s="42"/>
      <c r="BC123" s="42"/>
      <c r="BD123" s="112"/>
      <c r="BE123" s="112"/>
      <c r="BF123" s="112"/>
      <c r="BG123" s="42"/>
      <c r="BH123" s="42"/>
      <c r="BI123" s="42"/>
      <c r="BJ123" s="42"/>
      <c r="BK123" s="42"/>
      <c r="BL123" s="42"/>
      <c r="BM123" s="42"/>
      <c r="BN123" s="42"/>
      <c r="BO123" s="42"/>
      <c r="BP123" s="42"/>
      <c r="BQ123" s="113"/>
      <c r="BR123" s="42"/>
      <c r="BS123" s="42"/>
      <c r="BT123" s="42"/>
      <c r="BU123" s="42"/>
      <c r="BV123" s="42"/>
      <c r="BW123" s="42"/>
      <c r="CC123" s="114"/>
      <c r="CO123" s="114"/>
    </row>
    <row r="124" spans="3:93" x14ac:dyDescent="0.3">
      <c r="C124"/>
      <c r="BQ124" s="51"/>
      <c r="CC124" s="4"/>
      <c r="CO124" s="4"/>
    </row>
    <row r="125" spans="3:93" x14ac:dyDescent="0.3">
      <c r="C125"/>
      <c r="BQ125" s="51"/>
      <c r="CC125" s="4"/>
      <c r="CO125" s="4"/>
    </row>
    <row r="126" spans="3:93" s="3" customFormat="1" x14ac:dyDescent="0.3">
      <c r="D126" s="110"/>
      <c r="E126" s="111"/>
      <c r="F126" s="111"/>
      <c r="G126" s="111"/>
      <c r="H126" s="111"/>
      <c r="I126" s="111"/>
      <c r="J126" s="111"/>
      <c r="K126" s="111"/>
      <c r="L126" s="111"/>
      <c r="M126" s="111"/>
      <c r="N126" s="111"/>
      <c r="O126" s="111"/>
      <c r="P126" s="111"/>
      <c r="Q126" s="111"/>
      <c r="R126" s="111"/>
      <c r="S126" s="111"/>
      <c r="T126" s="111"/>
      <c r="U126" s="111"/>
      <c r="V126" s="111"/>
      <c r="W126" s="111"/>
      <c r="X126" s="111"/>
      <c r="Y126" s="111"/>
      <c r="Z126" s="111"/>
      <c r="AA126" s="111"/>
      <c r="AB126" s="111"/>
      <c r="AC126" s="111"/>
      <c r="AD126" s="111"/>
      <c r="AE126" s="111"/>
      <c r="AF126" s="111"/>
      <c r="AG126" s="111"/>
      <c r="AH126" s="111"/>
      <c r="AI126" s="111"/>
      <c r="AJ126" s="111"/>
      <c r="AK126" s="111"/>
      <c r="AL126" s="111"/>
      <c r="AM126" s="111"/>
      <c r="AN126" s="111"/>
      <c r="AO126" s="111"/>
      <c r="AP126" s="111"/>
      <c r="AQ126" s="111"/>
      <c r="AR126" s="111"/>
      <c r="AS126" s="111"/>
      <c r="AT126" s="111"/>
      <c r="AU126" s="42"/>
      <c r="AV126" s="42"/>
      <c r="AW126" s="42"/>
      <c r="AX126" s="42"/>
      <c r="AY126" s="42"/>
      <c r="AZ126" s="42"/>
      <c r="BA126" s="42"/>
      <c r="BB126" s="42"/>
      <c r="BC126" s="42"/>
      <c r="BD126" s="112"/>
      <c r="BE126" s="112"/>
      <c r="BF126" s="112"/>
      <c r="BG126" s="42"/>
      <c r="BH126" s="42"/>
      <c r="BI126" s="42"/>
      <c r="BJ126" s="42"/>
      <c r="BK126" s="42"/>
      <c r="BL126" s="42"/>
      <c r="BM126" s="42"/>
      <c r="BN126" s="42"/>
      <c r="BO126" s="42"/>
      <c r="BP126" s="42"/>
      <c r="BQ126" s="113"/>
      <c r="BR126" s="42"/>
      <c r="BS126" s="42"/>
      <c r="BT126" s="42"/>
      <c r="BU126" s="42"/>
      <c r="BV126" s="42"/>
      <c r="BW126" s="42"/>
      <c r="CC126" s="114"/>
      <c r="CO126" s="114"/>
    </row>
    <row r="127" spans="3:93" x14ac:dyDescent="0.3">
      <c r="C127"/>
      <c r="BQ127" s="51"/>
    </row>
    <row r="128" spans="3:93" x14ac:dyDescent="0.3">
      <c r="C128"/>
      <c r="BQ128" s="51"/>
    </row>
    <row r="129" spans="3:104" x14ac:dyDescent="0.3">
      <c r="C129"/>
      <c r="BQ129" s="51"/>
    </row>
    <row r="130" spans="3:104" x14ac:dyDescent="0.3">
      <c r="C130"/>
    </row>
    <row r="131" spans="3:104" x14ac:dyDescent="0.3">
      <c r="C131"/>
      <c r="BQ131" s="51"/>
    </row>
    <row r="132" spans="3:104" x14ac:dyDescent="0.3">
      <c r="C132"/>
      <c r="BQ132" s="51"/>
      <c r="CC132" s="4"/>
    </row>
    <row r="133" spans="3:104" x14ac:dyDescent="0.3">
      <c r="C133"/>
    </row>
    <row r="134" spans="3:104" x14ac:dyDescent="0.3">
      <c r="C134"/>
    </row>
    <row r="135" spans="3:104" x14ac:dyDescent="0.3">
      <c r="C135"/>
    </row>
    <row r="136" spans="3:104" x14ac:dyDescent="0.3">
      <c r="C136"/>
    </row>
    <row r="137" spans="3:104" x14ac:dyDescent="0.3">
      <c r="C137"/>
      <c r="CO137" s="4"/>
    </row>
    <row r="138" spans="3:104" x14ac:dyDescent="0.3">
      <c r="C138"/>
      <c r="BQ138" s="51"/>
      <c r="CZ138" s="4"/>
    </row>
    <row r="139" spans="3:104" s="3" customFormat="1" x14ac:dyDescent="0.3">
      <c r="D139" s="110"/>
      <c r="E139" s="111"/>
      <c r="F139" s="111"/>
      <c r="G139" s="111"/>
      <c r="H139" s="111"/>
      <c r="I139" s="111"/>
      <c r="J139" s="111"/>
      <c r="K139" s="111"/>
      <c r="L139" s="111"/>
      <c r="M139" s="111"/>
      <c r="N139" s="111"/>
      <c r="O139" s="111"/>
      <c r="P139" s="111"/>
      <c r="Q139" s="111"/>
      <c r="R139" s="111"/>
      <c r="S139" s="111"/>
      <c r="T139" s="111"/>
      <c r="U139" s="111"/>
      <c r="V139" s="111"/>
      <c r="W139" s="111"/>
      <c r="X139" s="111"/>
      <c r="Y139" s="111"/>
      <c r="Z139" s="111"/>
      <c r="AA139" s="111"/>
      <c r="AB139" s="111"/>
      <c r="AC139" s="111"/>
      <c r="AD139" s="111"/>
      <c r="AE139" s="111"/>
      <c r="AF139" s="111"/>
      <c r="AG139" s="111"/>
      <c r="AH139" s="111"/>
      <c r="AI139" s="111"/>
      <c r="AJ139" s="111"/>
      <c r="AK139" s="111"/>
      <c r="AL139" s="111"/>
      <c r="AM139" s="111"/>
      <c r="AN139" s="111"/>
      <c r="AO139" s="111"/>
      <c r="AP139" s="111"/>
      <c r="AQ139" s="111"/>
      <c r="AR139" s="111"/>
      <c r="AS139" s="111"/>
      <c r="AT139" s="111"/>
      <c r="AU139" s="42"/>
      <c r="AV139" s="42"/>
      <c r="AW139" s="42"/>
      <c r="AX139" s="42"/>
      <c r="AY139" s="42"/>
      <c r="AZ139" s="42"/>
      <c r="BA139" s="42"/>
      <c r="BB139" s="42"/>
      <c r="BC139" s="42"/>
      <c r="BD139" s="112"/>
      <c r="BE139" s="112"/>
      <c r="BF139" s="112"/>
      <c r="BG139" s="42"/>
      <c r="BH139" s="42"/>
      <c r="BI139" s="42"/>
      <c r="BJ139" s="42"/>
      <c r="BK139" s="42"/>
      <c r="BL139" s="42"/>
      <c r="BM139" s="42"/>
      <c r="BN139" s="42"/>
      <c r="BO139" s="42"/>
      <c r="BP139" s="42"/>
      <c r="BQ139" s="113"/>
      <c r="BR139" s="42"/>
      <c r="BS139" s="42"/>
      <c r="BT139" s="42"/>
      <c r="BU139" s="42"/>
      <c r="BV139" s="42"/>
      <c r="BW139" s="42"/>
      <c r="CC139" s="114"/>
      <c r="CO139" s="114"/>
    </row>
  </sheetData>
  <mergeCells count="1">
    <mergeCell ref="V1:W1"/>
  </mergeCells>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T54" sqref="S54:T55"/>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40" width="8.88671875" customWidth="1"/>
    <col min="41" max="41" width="12" bestFit="1" customWidth="1"/>
    <col min="42" max="47" width="8.88671875" customWidth="1"/>
    <col min="48" max="48" width="26" bestFit="1" customWidth="1"/>
    <col min="49" max="49" width="12" bestFit="1" customWidth="1"/>
    <col min="50" max="50" width="13.5546875" bestFit="1" customWidth="1"/>
    <col min="51" max="51" width="14.109375" bestFit="1" customWidth="1"/>
    <col min="52" max="52" width="12.109375" bestFit="1" customWidth="1"/>
    <col min="53" max="53" width="27.33203125" bestFit="1" customWidth="1"/>
    <col min="54" max="56" width="12" bestFit="1" customWidth="1"/>
    <col min="57" max="57" width="12.33203125" bestFit="1" customWidth="1"/>
    <col min="58" max="58" width="27.33203125" bestFit="1" customWidth="1"/>
    <col min="59" max="61" width="12" bestFit="1" customWidth="1"/>
    <col min="62" max="62" width="12.33203125" bestFit="1" customWidth="1"/>
    <col min="63" max="65" width="8.88671875" customWidth="1"/>
    <col min="68" max="70" width="12.33203125" customWidth="1"/>
    <col min="75" max="77" width="16.109375" bestFit="1" customWidth="1"/>
  </cols>
  <sheetData>
    <row r="1" spans="1:77" s="5" customFormat="1" x14ac:dyDescent="0.3">
      <c r="C1" s="22"/>
      <c r="D1" s="20"/>
      <c r="E1" s="20"/>
      <c r="F1" s="20"/>
      <c r="G1" s="20"/>
      <c r="H1" s="20"/>
      <c r="I1" s="20"/>
      <c r="J1" s="20"/>
      <c r="K1" s="20"/>
      <c r="L1" s="20"/>
      <c r="M1" s="20"/>
      <c r="N1" s="46"/>
      <c r="P1" s="47"/>
      <c r="U1" s="20"/>
      <c r="AL1" s="20"/>
    </row>
    <row r="2" spans="1:77" s="5" customFormat="1" x14ac:dyDescent="0.3">
      <c r="B2" s="48"/>
      <c r="C2" s="22"/>
      <c r="D2" s="20"/>
      <c r="E2" s="20"/>
      <c r="F2" s="20"/>
      <c r="G2" s="20"/>
      <c r="H2" s="20"/>
      <c r="I2" s="20"/>
      <c r="J2" s="20"/>
      <c r="K2" s="20"/>
      <c r="L2" s="20"/>
      <c r="M2" s="20"/>
      <c r="N2" s="46"/>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255</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254</v>
      </c>
      <c r="D6" s="6"/>
      <c r="U6"/>
      <c r="AL6"/>
      <c r="BN6" s="6"/>
      <c r="BO6" s="6"/>
      <c r="BP6" s="6"/>
      <c r="BQ6" s="6"/>
      <c r="BR6" s="12"/>
      <c r="BS6" s="12"/>
      <c r="BT6" s="12"/>
      <c r="BU6" s="12"/>
    </row>
    <row r="7" spans="1:77" x14ac:dyDescent="0.3">
      <c r="A7" s="9" t="s">
        <v>37</v>
      </c>
      <c r="B7" s="96" t="s">
        <v>1</v>
      </c>
      <c r="C7" s="96" t="s">
        <v>2</v>
      </c>
      <c r="D7" s="115" t="s">
        <v>3</v>
      </c>
      <c r="E7" s="97" t="s">
        <v>4</v>
      </c>
      <c r="F7" s="97" t="s">
        <v>5</v>
      </c>
      <c r="G7" s="97" t="s">
        <v>6</v>
      </c>
      <c r="H7" s="99" t="s">
        <v>7</v>
      </c>
      <c r="I7" s="97" t="s">
        <v>78</v>
      </c>
      <c r="J7" s="97" t="s">
        <v>79</v>
      </c>
      <c r="K7" s="97" t="s">
        <v>8</v>
      </c>
      <c r="L7" s="97" t="s">
        <v>9</v>
      </c>
      <c r="M7" s="97" t="s">
        <v>10</v>
      </c>
      <c r="N7" s="97" t="s">
        <v>140</v>
      </c>
      <c r="O7" s="96" t="s">
        <v>141</v>
      </c>
      <c r="P7" s="96" t="s">
        <v>142</v>
      </c>
      <c r="Q7" s="96" t="s">
        <v>143</v>
      </c>
      <c r="R7" s="96" t="s">
        <v>144</v>
      </c>
      <c r="S7" s="96" t="s">
        <v>11</v>
      </c>
      <c r="T7" s="96" t="s">
        <v>12</v>
      </c>
      <c r="U7" s="115" t="s">
        <v>13</v>
      </c>
      <c r="V7" s="96" t="s">
        <v>14</v>
      </c>
      <c r="W7" s="96" t="s">
        <v>15</v>
      </c>
      <c r="X7" s="96" t="s">
        <v>16</v>
      </c>
      <c r="Y7" s="99" t="s">
        <v>17</v>
      </c>
      <c r="Z7" s="96" t="s">
        <v>80</v>
      </c>
      <c r="AA7" s="96" t="s">
        <v>81</v>
      </c>
      <c r="AB7" s="96" t="s">
        <v>18</v>
      </c>
      <c r="AC7" s="96" t="s">
        <v>19</v>
      </c>
      <c r="AD7" s="96" t="s">
        <v>20</v>
      </c>
      <c r="AE7" s="96" t="s">
        <v>145</v>
      </c>
      <c r="AF7" s="96" t="s">
        <v>146</v>
      </c>
      <c r="AG7" s="96" t="s">
        <v>147</v>
      </c>
      <c r="AH7" s="96" t="s">
        <v>148</v>
      </c>
      <c r="AI7" s="96" t="s">
        <v>149</v>
      </c>
      <c r="AJ7" s="96" t="s">
        <v>110</v>
      </c>
      <c r="AK7" s="96" t="s">
        <v>111</v>
      </c>
      <c r="AL7" s="115" t="s">
        <v>112</v>
      </c>
      <c r="AM7" s="96" t="s">
        <v>113</v>
      </c>
      <c r="AN7" s="96" t="s">
        <v>114</v>
      </c>
      <c r="AO7" s="96" t="s">
        <v>115</v>
      </c>
      <c r="AP7" s="99" t="s">
        <v>116</v>
      </c>
      <c r="AQ7" s="96" t="s">
        <v>117</v>
      </c>
      <c r="AR7" s="96" t="s">
        <v>118</v>
      </c>
      <c r="AS7" s="96" t="s">
        <v>119</v>
      </c>
      <c r="AT7" s="96" t="s">
        <v>120</v>
      </c>
      <c r="AU7" s="96" t="s">
        <v>121</v>
      </c>
      <c r="AV7" s="96" t="s">
        <v>150</v>
      </c>
      <c r="AW7" s="96" t="s">
        <v>151</v>
      </c>
      <c r="AX7" s="96" t="s">
        <v>152</v>
      </c>
      <c r="AY7" s="96" t="s">
        <v>153</v>
      </c>
      <c r="AZ7" s="96" t="s">
        <v>154</v>
      </c>
      <c r="BA7" s="96" t="s">
        <v>155</v>
      </c>
      <c r="BB7" s="96" t="s">
        <v>122</v>
      </c>
      <c r="BC7" s="96" t="s">
        <v>123</v>
      </c>
      <c r="BD7" s="96" t="s">
        <v>124</v>
      </c>
      <c r="BE7" s="96" t="s">
        <v>125</v>
      </c>
      <c r="BF7" s="96" t="s">
        <v>156</v>
      </c>
      <c r="BG7" s="96" t="s">
        <v>21</v>
      </c>
      <c r="BH7" s="96" t="s">
        <v>22</v>
      </c>
      <c r="BI7" s="96" t="s">
        <v>23</v>
      </c>
      <c r="BJ7" s="96" t="s">
        <v>24</v>
      </c>
      <c r="BK7" s="96" t="s">
        <v>82</v>
      </c>
      <c r="BL7" s="96" t="s">
        <v>83</v>
      </c>
      <c r="BM7" s="96" t="s">
        <v>126</v>
      </c>
      <c r="BN7" s="96" t="s">
        <v>157</v>
      </c>
      <c r="BO7" s="96" t="s">
        <v>158</v>
      </c>
      <c r="BP7" s="96" t="s">
        <v>159</v>
      </c>
      <c r="BQ7" s="96" t="s">
        <v>84</v>
      </c>
      <c r="BR7" s="97" t="s">
        <v>127</v>
      </c>
      <c r="BS7" s="97" t="s">
        <v>25</v>
      </c>
      <c r="BT7" s="97" t="s">
        <v>26</v>
      </c>
      <c r="BU7" s="97" t="s">
        <v>128</v>
      </c>
      <c r="BV7" s="100" t="s">
        <v>27</v>
      </c>
      <c r="BW7" s="101" t="s">
        <v>75</v>
      </c>
      <c r="BX7" s="101" t="s">
        <v>76</v>
      </c>
      <c r="BY7" s="101" t="s">
        <v>129</v>
      </c>
    </row>
    <row r="8" spans="1:77" x14ac:dyDescent="0.3">
      <c r="A8" t="s">
        <v>38</v>
      </c>
      <c r="B8" s="96">
        <v>16</v>
      </c>
      <c r="C8" s="96">
        <v>54830</v>
      </c>
      <c r="D8" s="115">
        <v>3.1920736029999999</v>
      </c>
      <c r="E8" s="97">
        <v>1.7369683784000001</v>
      </c>
      <c r="F8" s="97">
        <v>5.8661596917000001</v>
      </c>
      <c r="G8" s="97">
        <v>3.2844154100000002E-2</v>
      </c>
      <c r="H8" s="99">
        <v>2.9181105234000002</v>
      </c>
      <c r="I8" s="97">
        <v>1.7877276242</v>
      </c>
      <c r="J8" s="97">
        <v>4.7632362513000004</v>
      </c>
      <c r="K8" s="97">
        <v>1.9397496818</v>
      </c>
      <c r="L8" s="97">
        <v>1.0555157175000001</v>
      </c>
      <c r="M8" s="97">
        <v>3.5647302696000001</v>
      </c>
      <c r="N8" s="97" t="s">
        <v>28</v>
      </c>
      <c r="O8" s="97" t="s">
        <v>28</v>
      </c>
      <c r="P8" s="97" t="s">
        <v>28</v>
      </c>
      <c r="Q8" s="97" t="s">
        <v>28</v>
      </c>
      <c r="R8" s="97" t="s">
        <v>28</v>
      </c>
      <c r="S8" s="96">
        <v>17</v>
      </c>
      <c r="T8" s="96">
        <v>50137</v>
      </c>
      <c r="U8" s="115">
        <v>3.9934565626</v>
      </c>
      <c r="V8" s="97">
        <v>2.1993653764999999</v>
      </c>
      <c r="W8" s="97">
        <v>7.2510440906999998</v>
      </c>
      <c r="X8" s="97">
        <v>2.5560387999999999E-3</v>
      </c>
      <c r="Y8" s="99">
        <v>3.3907094561000002</v>
      </c>
      <c r="Z8" s="97">
        <v>2.1078702732000001</v>
      </c>
      <c r="AA8" s="97">
        <v>5.4542780749000004</v>
      </c>
      <c r="AB8" s="97">
        <v>2.5044505631999998</v>
      </c>
      <c r="AC8" s="97">
        <v>1.3793068159999999</v>
      </c>
      <c r="AD8" s="97">
        <v>4.5474092862999997</v>
      </c>
      <c r="AE8" s="96" t="s">
        <v>28</v>
      </c>
      <c r="AF8" s="97" t="s">
        <v>28</v>
      </c>
      <c r="AG8" s="97" t="s">
        <v>28</v>
      </c>
      <c r="AH8" s="97" t="s">
        <v>28</v>
      </c>
      <c r="AI8" s="97" t="s">
        <v>28</v>
      </c>
      <c r="AJ8" s="96">
        <v>13</v>
      </c>
      <c r="AK8" s="96">
        <v>47539</v>
      </c>
      <c r="AL8" s="115">
        <v>3.0879978183999999</v>
      </c>
      <c r="AM8" s="97">
        <v>1.60160514</v>
      </c>
      <c r="AN8" s="97">
        <v>5.9538585935999997</v>
      </c>
      <c r="AO8" s="97">
        <v>2.8644698400000002E-2</v>
      </c>
      <c r="AP8" s="99">
        <v>2.7345968573000001</v>
      </c>
      <c r="AQ8" s="97">
        <v>1.5878609884999999</v>
      </c>
      <c r="AR8" s="97">
        <v>4.7094928500000002</v>
      </c>
      <c r="AS8" s="97">
        <v>2.0813462388000001</v>
      </c>
      <c r="AT8" s="97">
        <v>1.0795003851</v>
      </c>
      <c r="AU8" s="97">
        <v>4.0129695418000004</v>
      </c>
      <c r="AV8" s="96" t="s">
        <v>28</v>
      </c>
      <c r="AW8" s="97" t="s">
        <v>28</v>
      </c>
      <c r="AX8" s="97" t="s">
        <v>28</v>
      </c>
      <c r="AY8" s="97" t="s">
        <v>28</v>
      </c>
      <c r="AZ8" s="97" t="s">
        <v>28</v>
      </c>
      <c r="BA8" s="96" t="s">
        <v>28</v>
      </c>
      <c r="BB8" s="97" t="s">
        <v>28</v>
      </c>
      <c r="BC8" s="97" t="s">
        <v>28</v>
      </c>
      <c r="BD8" s="97" t="s">
        <v>28</v>
      </c>
      <c r="BE8" s="97" t="s">
        <v>28</v>
      </c>
      <c r="BF8" s="96" t="s">
        <v>28</v>
      </c>
      <c r="BG8" s="97" t="s">
        <v>28</v>
      </c>
      <c r="BH8" s="97" t="s">
        <v>28</v>
      </c>
      <c r="BI8" s="97" t="s">
        <v>28</v>
      </c>
      <c r="BJ8" s="97" t="s">
        <v>28</v>
      </c>
      <c r="BK8" s="96" t="s">
        <v>28</v>
      </c>
      <c r="BL8" s="96">
        <v>2</v>
      </c>
      <c r="BM8" s="96" t="s">
        <v>28</v>
      </c>
      <c r="BN8" s="96" t="s">
        <v>28</v>
      </c>
      <c r="BO8" s="96" t="s">
        <v>28</v>
      </c>
      <c r="BP8" s="96" t="s">
        <v>28</v>
      </c>
      <c r="BQ8" s="96" t="s">
        <v>28</v>
      </c>
      <c r="BR8" s="97" t="s">
        <v>28</v>
      </c>
      <c r="BS8" s="97" t="s">
        <v>28</v>
      </c>
      <c r="BT8" s="97" t="s">
        <v>28</v>
      </c>
      <c r="BU8" s="97" t="s">
        <v>28</v>
      </c>
      <c r="BV8" s="108">
        <v>2</v>
      </c>
      <c r="BW8" s="109">
        <v>3.2</v>
      </c>
      <c r="BX8" s="109">
        <v>3.4</v>
      </c>
      <c r="BY8" s="109">
        <v>2.6</v>
      </c>
    </row>
    <row r="9" spans="1:77" x14ac:dyDescent="0.3">
      <c r="A9" t="s">
        <v>39</v>
      </c>
      <c r="B9" s="96">
        <v>139</v>
      </c>
      <c r="C9" s="96">
        <v>391550</v>
      </c>
      <c r="D9" s="115">
        <v>3.5695156852999999</v>
      </c>
      <c r="E9" s="97">
        <v>2.5113717634000001</v>
      </c>
      <c r="F9" s="97">
        <v>5.0734990387999996</v>
      </c>
      <c r="G9" s="97">
        <v>1.5862299999999999E-5</v>
      </c>
      <c r="H9" s="99">
        <v>3.5499936151</v>
      </c>
      <c r="I9" s="97">
        <v>3.0062811889000001</v>
      </c>
      <c r="J9" s="97">
        <v>4.1920412215000002</v>
      </c>
      <c r="K9" s="97">
        <v>2.1691125507</v>
      </c>
      <c r="L9" s="97">
        <v>1.5261028362</v>
      </c>
      <c r="M9" s="97">
        <v>3.0830486292999999</v>
      </c>
      <c r="N9" s="97" t="s">
        <v>40</v>
      </c>
      <c r="O9" s="97">
        <v>0.47420932240000002</v>
      </c>
      <c r="P9" s="97">
        <v>0.33981419309999999</v>
      </c>
      <c r="Q9" s="97">
        <v>0.66175717789999999</v>
      </c>
      <c r="R9" s="104">
        <v>1.1433199999999999E-5</v>
      </c>
      <c r="S9" s="96">
        <v>124</v>
      </c>
      <c r="T9" s="96">
        <v>414383</v>
      </c>
      <c r="U9" s="115">
        <v>3.1262751410999998</v>
      </c>
      <c r="V9" s="97">
        <v>2.1883707051000001</v>
      </c>
      <c r="W9" s="97">
        <v>4.4661520258999996</v>
      </c>
      <c r="X9" s="97">
        <v>2.1602820000000001E-4</v>
      </c>
      <c r="Y9" s="99">
        <v>2.9924007499999998</v>
      </c>
      <c r="Z9" s="97">
        <v>2.5094560837</v>
      </c>
      <c r="AA9" s="97">
        <v>3.5682880871</v>
      </c>
      <c r="AB9" s="97">
        <v>1.9606076629</v>
      </c>
      <c r="AC9" s="97">
        <v>1.3724116337000001</v>
      </c>
      <c r="AD9" s="97">
        <v>2.8008961113000002</v>
      </c>
      <c r="AE9" s="96" t="s">
        <v>46</v>
      </c>
      <c r="AF9" s="97">
        <v>0.47370858980000002</v>
      </c>
      <c r="AG9" s="97">
        <v>0.3408233497</v>
      </c>
      <c r="AH9" s="97">
        <v>0.65840508939999998</v>
      </c>
      <c r="AI9" s="104">
        <v>8.6666006000000006E-6</v>
      </c>
      <c r="AJ9" s="96">
        <v>102</v>
      </c>
      <c r="AK9" s="96">
        <v>459140</v>
      </c>
      <c r="AL9" s="115">
        <v>2.3369084443000001</v>
      </c>
      <c r="AM9" s="97">
        <v>1.6166183189000001</v>
      </c>
      <c r="AN9" s="97">
        <v>3.3781264342999999</v>
      </c>
      <c r="AO9" s="97">
        <v>1.5671609199999999E-2</v>
      </c>
      <c r="AP9" s="99">
        <v>2.2215446269000001</v>
      </c>
      <c r="AQ9" s="97">
        <v>1.8296732143000001</v>
      </c>
      <c r="AR9" s="97">
        <v>2.6973453461000001</v>
      </c>
      <c r="AS9" s="97">
        <v>1.5751033152</v>
      </c>
      <c r="AT9" s="97">
        <v>1.0896194413</v>
      </c>
      <c r="AU9" s="97">
        <v>2.2768962809</v>
      </c>
      <c r="AV9" s="96" t="s">
        <v>135</v>
      </c>
      <c r="AW9" s="97">
        <v>0.45547449829999997</v>
      </c>
      <c r="AX9" s="97">
        <v>0.3256737542</v>
      </c>
      <c r="AY9" s="97">
        <v>0.63700871169999995</v>
      </c>
      <c r="AZ9" s="104">
        <v>4.3285569000000003E-6</v>
      </c>
      <c r="BA9" s="96" t="s">
        <v>136</v>
      </c>
      <c r="BB9" s="104">
        <v>0.86988683450000004</v>
      </c>
      <c r="BC9" s="97">
        <v>0.88891128289999999</v>
      </c>
      <c r="BD9" s="97">
        <v>0.2172338285</v>
      </c>
      <c r="BE9" s="97">
        <v>3.6373859181000001</v>
      </c>
      <c r="BF9" s="96" t="s">
        <v>133</v>
      </c>
      <c r="BG9" s="104">
        <v>0.99646976890000005</v>
      </c>
      <c r="BH9" s="97">
        <v>0.99683554890000003</v>
      </c>
      <c r="BI9" s="97">
        <v>0.24483298470000001</v>
      </c>
      <c r="BJ9" s="97">
        <v>4.0586080046999999</v>
      </c>
      <c r="BK9" s="96">
        <v>1</v>
      </c>
      <c r="BL9" s="96">
        <v>2</v>
      </c>
      <c r="BM9" s="96" t="s">
        <v>28</v>
      </c>
      <c r="BN9" s="96" t="s">
        <v>162</v>
      </c>
      <c r="BO9" s="96" t="s">
        <v>162</v>
      </c>
      <c r="BP9" s="96" t="s">
        <v>162</v>
      </c>
      <c r="BQ9" s="96" t="s">
        <v>28</v>
      </c>
      <c r="BR9" s="97" t="s">
        <v>28</v>
      </c>
      <c r="BS9" s="97" t="s">
        <v>28</v>
      </c>
      <c r="BT9" s="97" t="s">
        <v>28</v>
      </c>
      <c r="BU9" s="97" t="s">
        <v>28</v>
      </c>
      <c r="BV9" s="108" t="s">
        <v>232</v>
      </c>
      <c r="BW9" s="109">
        <v>27.8</v>
      </c>
      <c r="BX9" s="109">
        <v>24.8</v>
      </c>
      <c r="BY9" s="109">
        <v>20.399999999999999</v>
      </c>
    </row>
    <row r="10" spans="1:77" x14ac:dyDescent="0.3">
      <c r="A10" t="s">
        <v>31</v>
      </c>
      <c r="B10" s="96">
        <v>82</v>
      </c>
      <c r="C10" s="96">
        <v>414457</v>
      </c>
      <c r="D10" s="115">
        <v>1.9593421391000001</v>
      </c>
      <c r="E10" s="97">
        <v>1.3352544283000001</v>
      </c>
      <c r="F10" s="97">
        <v>2.8751236743000002</v>
      </c>
      <c r="G10" s="97">
        <v>0.37248036810000001</v>
      </c>
      <c r="H10" s="99">
        <v>1.9784923405999999</v>
      </c>
      <c r="I10" s="97">
        <v>1.5934369652</v>
      </c>
      <c r="J10" s="97">
        <v>2.4565966695000001</v>
      </c>
      <c r="K10" s="97">
        <v>1.1906471353000001</v>
      </c>
      <c r="L10" s="97">
        <v>0.81140339309999998</v>
      </c>
      <c r="M10" s="97">
        <v>1.7471465029</v>
      </c>
      <c r="N10" s="97" t="s">
        <v>28</v>
      </c>
      <c r="O10" s="97" t="s">
        <v>28</v>
      </c>
      <c r="P10" s="97" t="s">
        <v>28</v>
      </c>
      <c r="Q10" s="97" t="s">
        <v>28</v>
      </c>
      <c r="R10" s="104" t="s">
        <v>28</v>
      </c>
      <c r="S10" s="96">
        <v>103</v>
      </c>
      <c r="T10" s="96">
        <v>438061</v>
      </c>
      <c r="U10" s="115">
        <v>2.1765469047999999</v>
      </c>
      <c r="V10" s="97">
        <v>1.5032221315000001</v>
      </c>
      <c r="W10" s="97">
        <v>3.1514679898</v>
      </c>
      <c r="X10" s="97">
        <v>9.9422411500000002E-2</v>
      </c>
      <c r="Y10" s="99">
        <v>2.3512707133999999</v>
      </c>
      <c r="Z10" s="97">
        <v>1.9383457852999999</v>
      </c>
      <c r="AA10" s="97">
        <v>2.8521608528</v>
      </c>
      <c r="AB10" s="97">
        <v>1.3649964726999999</v>
      </c>
      <c r="AC10" s="97">
        <v>0.94272854979999998</v>
      </c>
      <c r="AD10" s="97">
        <v>1.9764070695</v>
      </c>
      <c r="AE10" s="96" t="s">
        <v>28</v>
      </c>
      <c r="AF10" s="97" t="s">
        <v>28</v>
      </c>
      <c r="AG10" s="97" t="s">
        <v>28</v>
      </c>
      <c r="AH10" s="97" t="s">
        <v>28</v>
      </c>
      <c r="AI10" s="104" t="s">
        <v>28</v>
      </c>
      <c r="AJ10" s="96">
        <v>141</v>
      </c>
      <c r="AK10" s="96">
        <v>448205</v>
      </c>
      <c r="AL10" s="115">
        <v>3.3925683346</v>
      </c>
      <c r="AM10" s="97">
        <v>2.3883609433999999</v>
      </c>
      <c r="AN10" s="97">
        <v>4.8190035667000002</v>
      </c>
      <c r="AO10" s="97">
        <v>3.8628653999999997E-6</v>
      </c>
      <c r="AP10" s="99">
        <v>3.1458819067000001</v>
      </c>
      <c r="AQ10" s="97">
        <v>2.6672167763000001</v>
      </c>
      <c r="AR10" s="97">
        <v>3.7104494313999998</v>
      </c>
      <c r="AS10" s="97">
        <v>2.2866302888000001</v>
      </c>
      <c r="AT10" s="97">
        <v>1.6097828945999999</v>
      </c>
      <c r="AU10" s="97">
        <v>3.2480641303</v>
      </c>
      <c r="AV10" s="96" t="s">
        <v>28</v>
      </c>
      <c r="AW10" s="97" t="s">
        <v>28</v>
      </c>
      <c r="AX10" s="97" t="s">
        <v>28</v>
      </c>
      <c r="AY10" s="97" t="s">
        <v>28</v>
      </c>
      <c r="AZ10" s="104" t="s">
        <v>28</v>
      </c>
      <c r="BA10" s="96" t="s">
        <v>28</v>
      </c>
      <c r="BB10" s="104" t="s">
        <v>28</v>
      </c>
      <c r="BC10" s="97" t="s">
        <v>28</v>
      </c>
      <c r="BD10" s="97" t="s">
        <v>28</v>
      </c>
      <c r="BE10" s="97" t="s">
        <v>28</v>
      </c>
      <c r="BF10" s="96" t="s">
        <v>28</v>
      </c>
      <c r="BG10" s="104" t="s">
        <v>28</v>
      </c>
      <c r="BH10" s="97" t="s">
        <v>28</v>
      </c>
      <c r="BI10" s="97" t="s">
        <v>28</v>
      </c>
      <c r="BJ10" s="97" t="s">
        <v>28</v>
      </c>
      <c r="BK10" s="96" t="s">
        <v>28</v>
      </c>
      <c r="BL10" s="96" t="s">
        <v>28</v>
      </c>
      <c r="BM10" s="96">
        <v>3</v>
      </c>
      <c r="BN10" s="96" t="s">
        <v>28</v>
      </c>
      <c r="BO10" s="96" t="s">
        <v>28</v>
      </c>
      <c r="BP10" s="96" t="s">
        <v>28</v>
      </c>
      <c r="BQ10" s="96" t="s">
        <v>28</v>
      </c>
      <c r="BR10" s="97" t="s">
        <v>28</v>
      </c>
      <c r="BS10" s="97" t="s">
        <v>28</v>
      </c>
      <c r="BT10" s="97" t="s">
        <v>28</v>
      </c>
      <c r="BU10" s="97" t="s">
        <v>28</v>
      </c>
      <c r="BV10" s="108">
        <v>3</v>
      </c>
      <c r="BW10" s="109">
        <v>16.399999999999999</v>
      </c>
      <c r="BX10" s="109">
        <v>20.6</v>
      </c>
      <c r="BY10" s="109">
        <v>28.2</v>
      </c>
    </row>
    <row r="11" spans="1:77" x14ac:dyDescent="0.3">
      <c r="A11" t="s">
        <v>32</v>
      </c>
      <c r="B11" s="96">
        <v>45</v>
      </c>
      <c r="C11" s="96">
        <v>422209</v>
      </c>
      <c r="D11" s="115">
        <v>1.0065009529</v>
      </c>
      <c r="E11" s="97">
        <v>0.65176387359999999</v>
      </c>
      <c r="F11" s="97">
        <v>1.5543116291000001</v>
      </c>
      <c r="G11" s="97">
        <v>2.65952507E-2</v>
      </c>
      <c r="H11" s="99">
        <v>1.0658228508000001</v>
      </c>
      <c r="I11" s="97">
        <v>0.79578434789999997</v>
      </c>
      <c r="J11" s="97">
        <v>1.4274952155</v>
      </c>
      <c r="K11" s="97">
        <v>0.61162747039999998</v>
      </c>
      <c r="L11" s="97">
        <v>0.39606190949999998</v>
      </c>
      <c r="M11" s="97">
        <v>0.94451941370000003</v>
      </c>
      <c r="N11" s="97" t="s">
        <v>28</v>
      </c>
      <c r="O11" s="97" t="s">
        <v>28</v>
      </c>
      <c r="P11" s="97" t="s">
        <v>28</v>
      </c>
      <c r="Q11" s="97" t="s">
        <v>28</v>
      </c>
      <c r="R11" s="104" t="s">
        <v>28</v>
      </c>
      <c r="S11" s="96">
        <v>77</v>
      </c>
      <c r="T11" s="96">
        <v>440103</v>
      </c>
      <c r="U11" s="115">
        <v>1.5409218957999999</v>
      </c>
      <c r="V11" s="97">
        <v>1.0435002431</v>
      </c>
      <c r="W11" s="97">
        <v>2.2754573414000001</v>
      </c>
      <c r="X11" s="97">
        <v>0.86344016629999998</v>
      </c>
      <c r="Y11" s="99">
        <v>1.7495904367999999</v>
      </c>
      <c r="Z11" s="97">
        <v>1.3993713484000001</v>
      </c>
      <c r="AA11" s="97">
        <v>2.1874584612999999</v>
      </c>
      <c r="AB11" s="97">
        <v>0.96637152540000004</v>
      </c>
      <c r="AC11" s="97">
        <v>0.65441923069999997</v>
      </c>
      <c r="AD11" s="97">
        <v>1.4270270206</v>
      </c>
      <c r="AE11" s="96" t="s">
        <v>28</v>
      </c>
      <c r="AF11" s="97" t="s">
        <v>28</v>
      </c>
      <c r="AG11" s="97" t="s">
        <v>28</v>
      </c>
      <c r="AH11" s="97" t="s">
        <v>28</v>
      </c>
      <c r="AI11" s="104" t="s">
        <v>28</v>
      </c>
      <c r="AJ11" s="96">
        <v>77</v>
      </c>
      <c r="AK11" s="96">
        <v>460920</v>
      </c>
      <c r="AL11" s="115">
        <v>1.5439277201999999</v>
      </c>
      <c r="AM11" s="97">
        <v>1.0451226395</v>
      </c>
      <c r="AN11" s="97">
        <v>2.2807972148000002</v>
      </c>
      <c r="AO11" s="97">
        <v>0.84146079269999996</v>
      </c>
      <c r="AP11" s="99">
        <v>1.6705718997000001</v>
      </c>
      <c r="AQ11" s="97">
        <v>1.3361701130999999</v>
      </c>
      <c r="AR11" s="97">
        <v>2.0886640441000002</v>
      </c>
      <c r="AS11" s="97">
        <v>1.0406251371999999</v>
      </c>
      <c r="AT11" s="97">
        <v>0.70442474470000005</v>
      </c>
      <c r="AU11" s="97">
        <v>1.5372836975999999</v>
      </c>
      <c r="AV11" s="96" t="s">
        <v>28</v>
      </c>
      <c r="AW11" s="97" t="s">
        <v>28</v>
      </c>
      <c r="AX11" s="97" t="s">
        <v>28</v>
      </c>
      <c r="AY11" s="97" t="s">
        <v>28</v>
      </c>
      <c r="AZ11" s="104" t="s">
        <v>28</v>
      </c>
      <c r="BA11" s="96" t="s">
        <v>28</v>
      </c>
      <c r="BB11" s="97" t="s">
        <v>28</v>
      </c>
      <c r="BC11" s="97" t="s">
        <v>28</v>
      </c>
      <c r="BD11" s="97" t="s">
        <v>28</v>
      </c>
      <c r="BE11" s="97" t="s">
        <v>28</v>
      </c>
      <c r="BF11" s="96" t="s">
        <v>28</v>
      </c>
      <c r="BG11" s="97" t="s">
        <v>28</v>
      </c>
      <c r="BH11" s="97" t="s">
        <v>28</v>
      </c>
      <c r="BI11" s="97" t="s">
        <v>28</v>
      </c>
      <c r="BJ11" s="97" t="s">
        <v>28</v>
      </c>
      <c r="BK11" s="96" t="s">
        <v>28</v>
      </c>
      <c r="BL11" s="96" t="s">
        <v>28</v>
      </c>
      <c r="BM11" s="96" t="s">
        <v>28</v>
      </c>
      <c r="BN11" s="96" t="s">
        <v>28</v>
      </c>
      <c r="BO11" s="96" t="s">
        <v>28</v>
      </c>
      <c r="BP11" s="96" t="s">
        <v>28</v>
      </c>
      <c r="BQ11" s="96" t="s">
        <v>28</v>
      </c>
      <c r="BR11" s="97" t="s">
        <v>28</v>
      </c>
      <c r="BS11" s="97" t="s">
        <v>28</v>
      </c>
      <c r="BT11" s="97" t="s">
        <v>28</v>
      </c>
      <c r="BU11" s="97" t="s">
        <v>28</v>
      </c>
      <c r="BV11" s="108" t="s">
        <v>28</v>
      </c>
      <c r="BW11" s="109">
        <v>9</v>
      </c>
      <c r="BX11" s="109">
        <v>15.4</v>
      </c>
      <c r="BY11" s="109">
        <v>15.4</v>
      </c>
    </row>
    <row r="12" spans="1:77" x14ac:dyDescent="0.3">
      <c r="A12" t="s">
        <v>33</v>
      </c>
      <c r="B12" s="96">
        <v>85</v>
      </c>
      <c r="C12" s="96">
        <v>410773</v>
      </c>
      <c r="D12" s="115">
        <v>1.8675407368000001</v>
      </c>
      <c r="E12" s="97">
        <v>1.2750752368</v>
      </c>
      <c r="F12" s="97">
        <v>2.7352961636000002</v>
      </c>
      <c r="G12" s="97">
        <v>0.51585288119999995</v>
      </c>
      <c r="H12" s="99">
        <v>2.0692694018000002</v>
      </c>
      <c r="I12" s="97">
        <v>1.6729819899</v>
      </c>
      <c r="J12" s="97">
        <v>2.5594273478999998</v>
      </c>
      <c r="K12" s="97">
        <v>1.1348615353</v>
      </c>
      <c r="L12" s="97">
        <v>0.77483388310000001</v>
      </c>
      <c r="M12" s="97">
        <v>1.6621765419000001</v>
      </c>
      <c r="N12" s="97" t="s">
        <v>28</v>
      </c>
      <c r="O12" s="97" t="s">
        <v>28</v>
      </c>
      <c r="P12" s="97" t="s">
        <v>28</v>
      </c>
      <c r="Q12" s="97" t="s">
        <v>28</v>
      </c>
      <c r="R12" s="104" t="s">
        <v>28</v>
      </c>
      <c r="S12" s="96">
        <v>53</v>
      </c>
      <c r="T12" s="96">
        <v>438313</v>
      </c>
      <c r="U12" s="115">
        <v>1.1799989420000001</v>
      </c>
      <c r="V12" s="97">
        <v>0.77759041449999999</v>
      </c>
      <c r="W12" s="97">
        <v>1.7906567225000001</v>
      </c>
      <c r="X12" s="97">
        <v>0.1571091385</v>
      </c>
      <c r="Y12" s="99">
        <v>1.2091815666000001</v>
      </c>
      <c r="Z12" s="97">
        <v>0.92378305979999997</v>
      </c>
      <c r="AA12" s="97">
        <v>1.5827526231</v>
      </c>
      <c r="AB12" s="97">
        <v>0.74002282699999999</v>
      </c>
      <c r="AC12" s="97">
        <v>0.48765692599999999</v>
      </c>
      <c r="AD12" s="97">
        <v>1.1229898627999999</v>
      </c>
      <c r="AE12" s="96" t="s">
        <v>28</v>
      </c>
      <c r="AF12" s="97" t="s">
        <v>28</v>
      </c>
      <c r="AG12" s="97" t="s">
        <v>28</v>
      </c>
      <c r="AH12" s="97" t="s">
        <v>28</v>
      </c>
      <c r="AI12" s="104" t="s">
        <v>28</v>
      </c>
      <c r="AJ12" s="96">
        <v>46</v>
      </c>
      <c r="AK12" s="96">
        <v>462410</v>
      </c>
      <c r="AL12" s="115">
        <v>0.95785734249999999</v>
      </c>
      <c r="AM12" s="97">
        <v>0.62311823820000001</v>
      </c>
      <c r="AN12" s="97">
        <v>1.4724182866</v>
      </c>
      <c r="AO12" s="97">
        <v>4.60846959E-2</v>
      </c>
      <c r="AP12" s="99">
        <v>0.99478817500000005</v>
      </c>
      <c r="AQ12" s="97">
        <v>0.74512269880000004</v>
      </c>
      <c r="AR12" s="97">
        <v>1.3281081287000001</v>
      </c>
      <c r="AS12" s="97">
        <v>0.64560692539999998</v>
      </c>
      <c r="AT12" s="97">
        <v>0.41998889820000002</v>
      </c>
      <c r="AU12" s="97">
        <v>0.99242695199999997</v>
      </c>
      <c r="AV12" s="96" t="s">
        <v>28</v>
      </c>
      <c r="AW12" s="97" t="s">
        <v>28</v>
      </c>
      <c r="AX12" s="97" t="s">
        <v>28</v>
      </c>
      <c r="AY12" s="97" t="s">
        <v>28</v>
      </c>
      <c r="AZ12" s="104" t="s">
        <v>28</v>
      </c>
      <c r="BA12" s="96" t="s">
        <v>28</v>
      </c>
      <c r="BB12" s="97" t="s">
        <v>28</v>
      </c>
      <c r="BC12" s="97" t="s">
        <v>28</v>
      </c>
      <c r="BD12" s="97" t="s">
        <v>28</v>
      </c>
      <c r="BE12" s="97" t="s">
        <v>28</v>
      </c>
      <c r="BF12" s="96" t="s">
        <v>28</v>
      </c>
      <c r="BG12" s="97" t="s">
        <v>28</v>
      </c>
      <c r="BH12" s="97" t="s">
        <v>28</v>
      </c>
      <c r="BI12" s="97" t="s">
        <v>28</v>
      </c>
      <c r="BJ12" s="97" t="s">
        <v>28</v>
      </c>
      <c r="BK12" s="96" t="s">
        <v>28</v>
      </c>
      <c r="BL12" s="96" t="s">
        <v>28</v>
      </c>
      <c r="BM12" s="96" t="s">
        <v>28</v>
      </c>
      <c r="BN12" s="96" t="s">
        <v>28</v>
      </c>
      <c r="BO12" s="96" t="s">
        <v>28</v>
      </c>
      <c r="BP12" s="96" t="s">
        <v>28</v>
      </c>
      <c r="BQ12" s="96" t="s">
        <v>28</v>
      </c>
      <c r="BR12" s="97" t="s">
        <v>28</v>
      </c>
      <c r="BS12" s="97" t="s">
        <v>28</v>
      </c>
      <c r="BT12" s="97" t="s">
        <v>28</v>
      </c>
      <c r="BU12" s="97" t="s">
        <v>28</v>
      </c>
      <c r="BV12" s="108" t="s">
        <v>28</v>
      </c>
      <c r="BW12" s="109">
        <v>17</v>
      </c>
      <c r="BX12" s="109">
        <v>10.6</v>
      </c>
      <c r="BY12" s="109">
        <v>9.1999999999999993</v>
      </c>
    </row>
    <row r="13" spans="1:77" x14ac:dyDescent="0.3">
      <c r="A13" t="s">
        <v>41</v>
      </c>
      <c r="B13" s="96">
        <v>54</v>
      </c>
      <c r="C13" s="96">
        <v>418172</v>
      </c>
      <c r="D13" s="115">
        <v>1.1939455560000001</v>
      </c>
      <c r="E13" s="97">
        <v>0.78616325389999997</v>
      </c>
      <c r="F13" s="97">
        <v>1.8132442385</v>
      </c>
      <c r="G13" s="97">
        <v>0.13233596459999999</v>
      </c>
      <c r="H13" s="99">
        <v>1.2913346661</v>
      </c>
      <c r="I13" s="97">
        <v>0.98901972130000004</v>
      </c>
      <c r="J13" s="97">
        <v>1.6860586134</v>
      </c>
      <c r="K13" s="97">
        <v>0.72553324279999998</v>
      </c>
      <c r="L13" s="97">
        <v>0.4777333205</v>
      </c>
      <c r="M13" s="97">
        <v>1.1018668026</v>
      </c>
      <c r="N13" s="97" t="s">
        <v>28</v>
      </c>
      <c r="O13" s="97" t="s">
        <v>28</v>
      </c>
      <c r="P13" s="97" t="s">
        <v>28</v>
      </c>
      <c r="Q13" s="97" t="s">
        <v>28</v>
      </c>
      <c r="R13" s="104" t="s">
        <v>28</v>
      </c>
      <c r="S13" s="96">
        <v>67</v>
      </c>
      <c r="T13" s="96">
        <v>443078</v>
      </c>
      <c r="U13" s="115">
        <v>1.3843225504000001</v>
      </c>
      <c r="V13" s="97">
        <v>0.9278024922</v>
      </c>
      <c r="W13" s="97">
        <v>2.0654707651000002</v>
      </c>
      <c r="X13" s="97">
        <v>0.48863650460000002</v>
      </c>
      <c r="Y13" s="99">
        <v>1.5121491024</v>
      </c>
      <c r="Z13" s="97">
        <v>1.1901557426</v>
      </c>
      <c r="AA13" s="97">
        <v>1.9212568794</v>
      </c>
      <c r="AB13" s="97">
        <v>0.86816203869999997</v>
      </c>
      <c r="AC13" s="97">
        <v>0.58186071080000001</v>
      </c>
      <c r="AD13" s="97">
        <v>1.2953363433</v>
      </c>
      <c r="AE13" s="96" t="s">
        <v>28</v>
      </c>
      <c r="AF13" s="97" t="s">
        <v>28</v>
      </c>
      <c r="AG13" s="97" t="s">
        <v>28</v>
      </c>
      <c r="AH13" s="97" t="s">
        <v>28</v>
      </c>
      <c r="AI13" s="104" t="s">
        <v>28</v>
      </c>
      <c r="AJ13" s="96">
        <v>63</v>
      </c>
      <c r="AK13" s="96">
        <v>466812</v>
      </c>
      <c r="AL13" s="115">
        <v>1.3519221475000001</v>
      </c>
      <c r="AM13" s="97">
        <v>0.90350629100000002</v>
      </c>
      <c r="AN13" s="97">
        <v>2.0228896146999999</v>
      </c>
      <c r="AO13" s="97">
        <v>0.6511208959</v>
      </c>
      <c r="AP13" s="99">
        <v>1.3495797023</v>
      </c>
      <c r="AQ13" s="97">
        <v>1.0542830483000001</v>
      </c>
      <c r="AR13" s="97">
        <v>1.7275867006000001</v>
      </c>
      <c r="AS13" s="97">
        <v>0.91121116089999998</v>
      </c>
      <c r="AT13" s="97">
        <v>0.60897368819999997</v>
      </c>
      <c r="AU13" s="97">
        <v>1.3634509927</v>
      </c>
      <c r="AV13" s="96" t="s">
        <v>28</v>
      </c>
      <c r="AW13" s="97" t="s">
        <v>28</v>
      </c>
      <c r="AX13" s="97" t="s">
        <v>28</v>
      </c>
      <c r="AY13" s="97" t="s">
        <v>28</v>
      </c>
      <c r="AZ13" s="104" t="s">
        <v>28</v>
      </c>
      <c r="BA13" s="96" t="s">
        <v>28</v>
      </c>
      <c r="BB13" s="97" t="s">
        <v>28</v>
      </c>
      <c r="BC13" s="97" t="s">
        <v>28</v>
      </c>
      <c r="BD13" s="97" t="s">
        <v>28</v>
      </c>
      <c r="BE13" s="97" t="s">
        <v>28</v>
      </c>
      <c r="BF13" s="96" t="s">
        <v>28</v>
      </c>
      <c r="BG13" s="97" t="s">
        <v>28</v>
      </c>
      <c r="BH13" s="97" t="s">
        <v>28</v>
      </c>
      <c r="BI13" s="97" t="s">
        <v>28</v>
      </c>
      <c r="BJ13" s="97" t="s">
        <v>28</v>
      </c>
      <c r="BK13" s="96" t="s">
        <v>28</v>
      </c>
      <c r="BL13" s="96" t="s">
        <v>28</v>
      </c>
      <c r="BM13" s="96" t="s">
        <v>28</v>
      </c>
      <c r="BN13" s="96" t="s">
        <v>28</v>
      </c>
      <c r="BO13" s="96" t="s">
        <v>28</v>
      </c>
      <c r="BP13" s="96" t="s">
        <v>28</v>
      </c>
      <c r="BQ13" s="96" t="s">
        <v>28</v>
      </c>
      <c r="BR13" s="97" t="s">
        <v>28</v>
      </c>
      <c r="BS13" s="97" t="s">
        <v>28</v>
      </c>
      <c r="BT13" s="97" t="s">
        <v>28</v>
      </c>
      <c r="BU13" s="97" t="s">
        <v>28</v>
      </c>
      <c r="BV13" s="108" t="s">
        <v>28</v>
      </c>
      <c r="BW13" s="109">
        <v>10.8</v>
      </c>
      <c r="BX13" s="109">
        <v>13.4</v>
      </c>
      <c r="BY13" s="109">
        <v>12.6</v>
      </c>
    </row>
    <row r="14" spans="1:77" x14ac:dyDescent="0.3">
      <c r="A14" t="s">
        <v>42</v>
      </c>
      <c r="B14" s="96">
        <v>213</v>
      </c>
      <c r="C14" s="96">
        <v>650949</v>
      </c>
      <c r="D14" s="115">
        <v>3.2336788708999999</v>
      </c>
      <c r="E14" s="97">
        <v>2.3089968472</v>
      </c>
      <c r="F14" s="97">
        <v>4.5286675261999996</v>
      </c>
      <c r="G14" s="97">
        <v>8.46109E-5</v>
      </c>
      <c r="H14" s="99">
        <v>3.2721457440999999</v>
      </c>
      <c r="I14" s="97">
        <v>2.8609434303999999</v>
      </c>
      <c r="J14" s="97">
        <v>3.7424500104999998</v>
      </c>
      <c r="K14" s="97">
        <v>1.9650322458</v>
      </c>
      <c r="L14" s="97">
        <v>1.4031242560999999</v>
      </c>
      <c r="M14" s="97">
        <v>2.7519670551000002</v>
      </c>
      <c r="N14" s="97" t="s">
        <v>43</v>
      </c>
      <c r="O14" s="97">
        <v>0.27774406270000002</v>
      </c>
      <c r="P14" s="97">
        <v>0.1986382753</v>
      </c>
      <c r="Q14" s="97">
        <v>0.38835297079999997</v>
      </c>
      <c r="R14" s="104">
        <v>6.8772239999999994E-14</v>
      </c>
      <c r="S14" s="96">
        <v>188</v>
      </c>
      <c r="T14" s="96">
        <v>703676</v>
      </c>
      <c r="U14" s="115">
        <v>2.5324225545000001</v>
      </c>
      <c r="V14" s="97">
        <v>1.8011815685000001</v>
      </c>
      <c r="W14" s="97">
        <v>3.5605316568999998</v>
      </c>
      <c r="X14" s="97">
        <v>7.7932640000000003E-3</v>
      </c>
      <c r="Y14" s="99">
        <v>2.6716841273999998</v>
      </c>
      <c r="Z14" s="97">
        <v>2.3158203042999999</v>
      </c>
      <c r="AA14" s="97">
        <v>3.0822322712000001</v>
      </c>
      <c r="AB14" s="97">
        <v>1.5881798119999999</v>
      </c>
      <c r="AC14" s="97">
        <v>1.1295903994000001</v>
      </c>
      <c r="AD14" s="97">
        <v>2.2329466651000001</v>
      </c>
      <c r="AE14" s="96" t="s">
        <v>47</v>
      </c>
      <c r="AF14" s="97">
        <v>0.35815059910000002</v>
      </c>
      <c r="AG14" s="97">
        <v>0.25869478940000001</v>
      </c>
      <c r="AH14" s="97">
        <v>0.49584242470000001</v>
      </c>
      <c r="AI14" s="104">
        <v>6.1517860000000001E-10</v>
      </c>
      <c r="AJ14" s="96">
        <v>157</v>
      </c>
      <c r="AK14" s="96">
        <v>748706</v>
      </c>
      <c r="AL14" s="115">
        <v>1.9995710070999999</v>
      </c>
      <c r="AM14" s="97">
        <v>1.4115346861</v>
      </c>
      <c r="AN14" s="97">
        <v>2.8325794978999999</v>
      </c>
      <c r="AO14" s="97">
        <v>9.3050672200000004E-2</v>
      </c>
      <c r="AP14" s="99">
        <v>2.0969512733000002</v>
      </c>
      <c r="AQ14" s="97">
        <v>1.7933087194999999</v>
      </c>
      <c r="AR14" s="97">
        <v>2.4520065031999998</v>
      </c>
      <c r="AS14" s="97">
        <v>1.3477339816</v>
      </c>
      <c r="AT14" s="97">
        <v>0.95139070130000003</v>
      </c>
      <c r="AU14" s="97">
        <v>1.9091913372</v>
      </c>
      <c r="AV14" s="96" t="s">
        <v>137</v>
      </c>
      <c r="AW14" s="97">
        <v>0.44212437989999998</v>
      </c>
      <c r="AX14" s="97">
        <v>0.31848746169999997</v>
      </c>
      <c r="AY14" s="97">
        <v>0.61375718280000002</v>
      </c>
      <c r="AZ14" s="104">
        <v>1.0778397000000001E-6</v>
      </c>
      <c r="BA14" s="96" t="s">
        <v>138</v>
      </c>
      <c r="BB14" s="104">
        <v>0.37128033119999998</v>
      </c>
      <c r="BC14" s="97">
        <v>1.8812059562000001</v>
      </c>
      <c r="BD14" s="97">
        <v>0.47078991399999998</v>
      </c>
      <c r="BE14" s="97">
        <v>7.5170171322000003</v>
      </c>
      <c r="BF14" s="96" t="s">
        <v>134</v>
      </c>
      <c r="BG14" s="104">
        <v>0.2855843428</v>
      </c>
      <c r="BH14" s="97">
        <v>2.1441871771000001</v>
      </c>
      <c r="BI14" s="97">
        <v>0.52875931490000005</v>
      </c>
      <c r="BJ14" s="97">
        <v>8.6949553805999997</v>
      </c>
      <c r="BK14" s="96">
        <v>1</v>
      </c>
      <c r="BL14" s="96">
        <v>2</v>
      </c>
      <c r="BM14" s="96" t="s">
        <v>28</v>
      </c>
      <c r="BN14" s="96" t="s">
        <v>163</v>
      </c>
      <c r="BO14" s="96" t="s">
        <v>163</v>
      </c>
      <c r="BP14" s="96" t="s">
        <v>163</v>
      </c>
      <c r="BQ14" s="96" t="s">
        <v>28</v>
      </c>
      <c r="BR14" s="97" t="s">
        <v>28</v>
      </c>
      <c r="BS14" s="97" t="s">
        <v>28</v>
      </c>
      <c r="BT14" s="97" t="s">
        <v>28</v>
      </c>
      <c r="BU14" s="97" t="s">
        <v>28</v>
      </c>
      <c r="BV14" s="108" t="s">
        <v>232</v>
      </c>
      <c r="BW14" s="109">
        <v>42.6</v>
      </c>
      <c r="BX14" s="109">
        <v>37.6</v>
      </c>
      <c r="BY14" s="109">
        <v>31.4</v>
      </c>
    </row>
    <row r="15" spans="1:77" x14ac:dyDescent="0.3">
      <c r="A15" t="s">
        <v>34</v>
      </c>
      <c r="B15" s="96">
        <v>114</v>
      </c>
      <c r="C15" s="96">
        <v>664651</v>
      </c>
      <c r="D15" s="115">
        <v>1.5260967776000001</v>
      </c>
      <c r="E15" s="97">
        <v>1.0612243019000001</v>
      </c>
      <c r="F15" s="97">
        <v>2.1946080300999999</v>
      </c>
      <c r="G15" s="97">
        <v>0.68417139069999999</v>
      </c>
      <c r="H15" s="99">
        <v>1.7151858645</v>
      </c>
      <c r="I15" s="97">
        <v>1.4275418864</v>
      </c>
      <c r="J15" s="97">
        <v>2.0607889530999999</v>
      </c>
      <c r="K15" s="97">
        <v>0.9273738977</v>
      </c>
      <c r="L15" s="97">
        <v>0.64488159040000004</v>
      </c>
      <c r="M15" s="97">
        <v>1.3336128038999999</v>
      </c>
      <c r="N15" s="97" t="s">
        <v>28</v>
      </c>
      <c r="O15" s="97" t="s">
        <v>28</v>
      </c>
      <c r="P15" s="97" t="s">
        <v>28</v>
      </c>
      <c r="Q15" s="97" t="s">
        <v>28</v>
      </c>
      <c r="R15" s="97" t="s">
        <v>28</v>
      </c>
      <c r="S15" s="96">
        <v>117</v>
      </c>
      <c r="T15" s="96">
        <v>714781</v>
      </c>
      <c r="U15" s="115">
        <v>1.5012088544</v>
      </c>
      <c r="V15" s="97">
        <v>1.0456518373000001</v>
      </c>
      <c r="W15" s="97">
        <v>2.1552374740000002</v>
      </c>
      <c r="X15" s="97">
        <v>0.7437384494</v>
      </c>
      <c r="Y15" s="99">
        <v>1.6368649978000001</v>
      </c>
      <c r="Z15" s="97">
        <v>1.3655866155</v>
      </c>
      <c r="AA15" s="97">
        <v>1.9620337448</v>
      </c>
      <c r="AB15" s="97">
        <v>0.94146594610000001</v>
      </c>
      <c r="AC15" s="97">
        <v>0.65576857840000002</v>
      </c>
      <c r="AD15" s="97">
        <v>1.3516325070999999</v>
      </c>
      <c r="AE15" s="96" t="s">
        <v>28</v>
      </c>
      <c r="AF15" s="97" t="s">
        <v>28</v>
      </c>
      <c r="AG15" s="97" t="s">
        <v>28</v>
      </c>
      <c r="AH15" s="97" t="s">
        <v>28</v>
      </c>
      <c r="AI15" s="97" t="s">
        <v>28</v>
      </c>
      <c r="AJ15" s="96">
        <v>107</v>
      </c>
      <c r="AK15" s="96">
        <v>765572</v>
      </c>
      <c r="AL15" s="115">
        <v>1.3324185804999999</v>
      </c>
      <c r="AM15" s="97">
        <v>0.92392513450000002</v>
      </c>
      <c r="AN15" s="97">
        <v>1.9215185381</v>
      </c>
      <c r="AO15" s="97">
        <v>0.56491985410000001</v>
      </c>
      <c r="AP15" s="99">
        <v>1.3976477719</v>
      </c>
      <c r="AQ15" s="97">
        <v>1.1564023814</v>
      </c>
      <c r="AR15" s="97">
        <v>1.6892210926</v>
      </c>
      <c r="AS15" s="97">
        <v>0.89806553119999999</v>
      </c>
      <c r="AT15" s="97">
        <v>0.62273622480000002</v>
      </c>
      <c r="AU15" s="97">
        <v>1.2951257148999999</v>
      </c>
      <c r="AV15" s="96" t="s">
        <v>28</v>
      </c>
      <c r="AW15" s="97" t="s">
        <v>28</v>
      </c>
      <c r="AX15" s="97" t="s">
        <v>28</v>
      </c>
      <c r="AY15" s="97" t="s">
        <v>28</v>
      </c>
      <c r="AZ15" s="97" t="s">
        <v>28</v>
      </c>
      <c r="BA15" s="96" t="s">
        <v>28</v>
      </c>
      <c r="BB15" s="97" t="s">
        <v>28</v>
      </c>
      <c r="BC15" s="97" t="s">
        <v>28</v>
      </c>
      <c r="BD15" s="97" t="s">
        <v>28</v>
      </c>
      <c r="BE15" s="97" t="s">
        <v>28</v>
      </c>
      <c r="BF15" s="96" t="s">
        <v>28</v>
      </c>
      <c r="BG15" s="97" t="s">
        <v>28</v>
      </c>
      <c r="BH15" s="97" t="s">
        <v>28</v>
      </c>
      <c r="BI15" s="97" t="s">
        <v>28</v>
      </c>
      <c r="BJ15" s="97" t="s">
        <v>28</v>
      </c>
      <c r="BK15" s="96" t="s">
        <v>28</v>
      </c>
      <c r="BL15" s="96" t="s">
        <v>28</v>
      </c>
      <c r="BM15" s="96" t="s">
        <v>28</v>
      </c>
      <c r="BN15" s="96" t="s">
        <v>28</v>
      </c>
      <c r="BO15" s="96" t="s">
        <v>28</v>
      </c>
      <c r="BP15" s="96" t="s">
        <v>28</v>
      </c>
      <c r="BQ15" s="96" t="s">
        <v>28</v>
      </c>
      <c r="BR15" s="97" t="s">
        <v>28</v>
      </c>
      <c r="BS15" s="97" t="s">
        <v>28</v>
      </c>
      <c r="BT15" s="97" t="s">
        <v>28</v>
      </c>
      <c r="BU15" s="97" t="s">
        <v>28</v>
      </c>
      <c r="BV15" s="108" t="s">
        <v>28</v>
      </c>
      <c r="BW15" s="109">
        <v>22.8</v>
      </c>
      <c r="BX15" s="109">
        <v>23.4</v>
      </c>
      <c r="BY15" s="109">
        <v>21.4</v>
      </c>
    </row>
    <row r="16" spans="1:77" x14ac:dyDescent="0.3">
      <c r="A16" t="s">
        <v>35</v>
      </c>
      <c r="B16" s="96">
        <v>80</v>
      </c>
      <c r="C16" s="96">
        <v>663402</v>
      </c>
      <c r="D16" s="115">
        <v>1.0765729299</v>
      </c>
      <c r="E16" s="97">
        <v>0.73301643159999996</v>
      </c>
      <c r="F16" s="97">
        <v>1.5811504673000001</v>
      </c>
      <c r="G16" s="97">
        <v>3.04857124E-2</v>
      </c>
      <c r="H16" s="99">
        <v>1.2059053182999999</v>
      </c>
      <c r="I16" s="97">
        <v>0.96860339039999999</v>
      </c>
      <c r="J16" s="97">
        <v>1.5013447726</v>
      </c>
      <c r="K16" s="97">
        <v>0.65420859850000002</v>
      </c>
      <c r="L16" s="97">
        <v>0.44543721939999997</v>
      </c>
      <c r="M16" s="97">
        <v>0.96082875820000002</v>
      </c>
      <c r="N16" s="97" t="s">
        <v>28</v>
      </c>
      <c r="O16" s="97" t="s">
        <v>28</v>
      </c>
      <c r="P16" s="97" t="s">
        <v>28</v>
      </c>
      <c r="Q16" s="97" t="s">
        <v>28</v>
      </c>
      <c r="R16" s="97" t="s">
        <v>28</v>
      </c>
      <c r="S16" s="96">
        <v>107</v>
      </c>
      <c r="T16" s="96">
        <v>721946</v>
      </c>
      <c r="U16" s="115">
        <v>1.3240128128999999</v>
      </c>
      <c r="V16" s="97">
        <v>0.91782024350000002</v>
      </c>
      <c r="W16" s="97">
        <v>1.9099708698</v>
      </c>
      <c r="X16" s="97">
        <v>0.31998980700000001</v>
      </c>
      <c r="Y16" s="99">
        <v>1.4821053098000001</v>
      </c>
      <c r="Z16" s="97">
        <v>1.2262818604000001</v>
      </c>
      <c r="AA16" s="97">
        <v>1.7912979228999999</v>
      </c>
      <c r="AB16" s="97">
        <v>0.83033947740000003</v>
      </c>
      <c r="AC16" s="97">
        <v>0.57560045780000002</v>
      </c>
      <c r="AD16" s="97">
        <v>1.1978163642999999</v>
      </c>
      <c r="AE16" s="96" t="s">
        <v>28</v>
      </c>
      <c r="AF16" s="97" t="s">
        <v>28</v>
      </c>
      <c r="AG16" s="97" t="s">
        <v>28</v>
      </c>
      <c r="AH16" s="97" t="s">
        <v>28</v>
      </c>
      <c r="AI16" s="97" t="s">
        <v>28</v>
      </c>
      <c r="AJ16" s="96">
        <v>71</v>
      </c>
      <c r="AK16" s="96">
        <v>755662</v>
      </c>
      <c r="AL16" s="115">
        <v>0.88816256149999995</v>
      </c>
      <c r="AM16" s="97">
        <v>0.59933700320000005</v>
      </c>
      <c r="AN16" s="97">
        <v>1.3161755932999999</v>
      </c>
      <c r="AO16" s="97">
        <v>1.0563519699999999E-2</v>
      </c>
      <c r="AP16" s="99">
        <v>0.93957351300000003</v>
      </c>
      <c r="AQ16" s="97">
        <v>0.74458061870000003</v>
      </c>
      <c r="AR16" s="97">
        <v>1.1856317022</v>
      </c>
      <c r="AS16" s="97">
        <v>0.59863183710000001</v>
      </c>
      <c r="AT16" s="97">
        <v>0.40396007080000002</v>
      </c>
      <c r="AU16" s="97">
        <v>0.88711757000000002</v>
      </c>
      <c r="AV16" s="96" t="s">
        <v>28</v>
      </c>
      <c r="AW16" s="97" t="s">
        <v>28</v>
      </c>
      <c r="AX16" s="97" t="s">
        <v>28</v>
      </c>
      <c r="AY16" s="97" t="s">
        <v>28</v>
      </c>
      <c r="AZ16" s="97" t="s">
        <v>28</v>
      </c>
      <c r="BA16" s="96" t="s">
        <v>28</v>
      </c>
      <c r="BB16" s="97" t="s">
        <v>28</v>
      </c>
      <c r="BC16" s="97" t="s">
        <v>28</v>
      </c>
      <c r="BD16" s="97" t="s">
        <v>28</v>
      </c>
      <c r="BE16" s="97" t="s">
        <v>28</v>
      </c>
      <c r="BF16" s="96" t="s">
        <v>28</v>
      </c>
      <c r="BG16" s="97" t="s">
        <v>28</v>
      </c>
      <c r="BH16" s="97" t="s">
        <v>28</v>
      </c>
      <c r="BI16" s="97" t="s">
        <v>28</v>
      </c>
      <c r="BJ16" s="97" t="s">
        <v>28</v>
      </c>
      <c r="BK16" s="96" t="s">
        <v>28</v>
      </c>
      <c r="BL16" s="96" t="s">
        <v>28</v>
      </c>
      <c r="BM16" s="96" t="s">
        <v>28</v>
      </c>
      <c r="BN16" s="96" t="s">
        <v>28</v>
      </c>
      <c r="BO16" s="96" t="s">
        <v>28</v>
      </c>
      <c r="BP16" s="96" t="s">
        <v>28</v>
      </c>
      <c r="BQ16" s="96" t="s">
        <v>28</v>
      </c>
      <c r="BR16" s="97" t="s">
        <v>28</v>
      </c>
      <c r="BS16" s="97" t="s">
        <v>28</v>
      </c>
      <c r="BT16" s="97" t="s">
        <v>28</v>
      </c>
      <c r="BU16" s="97" t="s">
        <v>28</v>
      </c>
      <c r="BV16" s="108" t="s">
        <v>28</v>
      </c>
      <c r="BW16" s="109">
        <v>16</v>
      </c>
      <c r="BX16" s="109">
        <v>21.4</v>
      </c>
      <c r="BY16" s="109">
        <v>14.2</v>
      </c>
    </row>
    <row r="17" spans="1:77" x14ac:dyDescent="0.3">
      <c r="A17" t="s">
        <v>36</v>
      </c>
      <c r="B17" s="96">
        <v>66</v>
      </c>
      <c r="C17" s="96">
        <v>668301</v>
      </c>
      <c r="D17" s="115">
        <v>0.84682164000000004</v>
      </c>
      <c r="E17" s="97">
        <v>0.56670707659999997</v>
      </c>
      <c r="F17" s="97">
        <v>1.2653925099000001</v>
      </c>
      <c r="G17" s="97">
        <v>1.1867989000000001E-3</v>
      </c>
      <c r="H17" s="99">
        <v>0.98757895019999997</v>
      </c>
      <c r="I17" s="97">
        <v>0.77588285909999999</v>
      </c>
      <c r="J17" s="97">
        <v>1.2570353519999999</v>
      </c>
      <c r="K17" s="97">
        <v>0.51459402610000005</v>
      </c>
      <c r="L17" s="97">
        <v>0.34437485099999998</v>
      </c>
      <c r="M17" s="97">
        <v>0.76894991270000002</v>
      </c>
      <c r="N17" s="97" t="s">
        <v>28</v>
      </c>
      <c r="O17" s="97" t="s">
        <v>28</v>
      </c>
      <c r="P17" s="97" t="s">
        <v>28</v>
      </c>
      <c r="Q17" s="97" t="s">
        <v>28</v>
      </c>
      <c r="R17" s="97" t="s">
        <v>28</v>
      </c>
      <c r="S17" s="96">
        <v>72</v>
      </c>
      <c r="T17" s="96">
        <v>720097</v>
      </c>
      <c r="U17" s="115">
        <v>0.89021134400000002</v>
      </c>
      <c r="V17" s="97">
        <v>0.60028694989999998</v>
      </c>
      <c r="W17" s="97">
        <v>1.3201623608999999</v>
      </c>
      <c r="X17" s="97">
        <v>3.741192E-3</v>
      </c>
      <c r="Y17" s="99">
        <v>0.99986529589999995</v>
      </c>
      <c r="Z17" s="97">
        <v>0.79364526759999998</v>
      </c>
      <c r="AA17" s="97">
        <v>1.2596693395</v>
      </c>
      <c r="AB17" s="97">
        <v>0.55828585259999997</v>
      </c>
      <c r="AC17" s="97">
        <v>0.37646308810000001</v>
      </c>
      <c r="AD17" s="97">
        <v>0.82792471040000004</v>
      </c>
      <c r="AE17" s="96" t="s">
        <v>28</v>
      </c>
      <c r="AF17" s="97" t="s">
        <v>28</v>
      </c>
      <c r="AG17" s="97" t="s">
        <v>28</v>
      </c>
      <c r="AH17" s="97" t="s">
        <v>28</v>
      </c>
      <c r="AI17" s="97" t="s">
        <v>28</v>
      </c>
      <c r="AJ17" s="96">
        <v>74</v>
      </c>
      <c r="AK17" s="96">
        <v>754737</v>
      </c>
      <c r="AL17" s="115">
        <v>0.84527272019999999</v>
      </c>
      <c r="AM17" s="97">
        <v>0.57118337949999998</v>
      </c>
      <c r="AN17" s="97">
        <v>1.2508871883999999</v>
      </c>
      <c r="AO17" s="97">
        <v>4.9030675999999999E-3</v>
      </c>
      <c r="AP17" s="99">
        <v>0.98047399290000004</v>
      </c>
      <c r="AQ17" s="97">
        <v>0.78070310929999998</v>
      </c>
      <c r="AR17" s="97">
        <v>1.2313634202999999</v>
      </c>
      <c r="AS17" s="97">
        <v>0.56972358810000001</v>
      </c>
      <c r="AT17" s="97">
        <v>0.38498420290000002</v>
      </c>
      <c r="AU17" s="97">
        <v>0.84311243010000003</v>
      </c>
      <c r="AV17" s="96" t="s">
        <v>28</v>
      </c>
      <c r="AW17" s="97" t="s">
        <v>28</v>
      </c>
      <c r="AX17" s="97" t="s">
        <v>28</v>
      </c>
      <c r="AY17" s="97" t="s">
        <v>28</v>
      </c>
      <c r="AZ17" s="97" t="s">
        <v>28</v>
      </c>
      <c r="BA17" s="96" t="s">
        <v>28</v>
      </c>
      <c r="BB17" s="97" t="s">
        <v>28</v>
      </c>
      <c r="BC17" s="97" t="s">
        <v>28</v>
      </c>
      <c r="BD17" s="97" t="s">
        <v>28</v>
      </c>
      <c r="BE17" s="97" t="s">
        <v>28</v>
      </c>
      <c r="BF17" s="96" t="s">
        <v>28</v>
      </c>
      <c r="BG17" s="97" t="s">
        <v>28</v>
      </c>
      <c r="BH17" s="97" t="s">
        <v>28</v>
      </c>
      <c r="BI17" s="97" t="s">
        <v>28</v>
      </c>
      <c r="BJ17" s="97" t="s">
        <v>28</v>
      </c>
      <c r="BK17" s="96">
        <v>1</v>
      </c>
      <c r="BL17" s="96">
        <v>2</v>
      </c>
      <c r="BM17" s="96">
        <v>3</v>
      </c>
      <c r="BN17" s="96" t="s">
        <v>28</v>
      </c>
      <c r="BO17" s="96" t="s">
        <v>28</v>
      </c>
      <c r="BP17" s="96" t="s">
        <v>28</v>
      </c>
      <c r="BQ17" s="96" t="s">
        <v>28</v>
      </c>
      <c r="BR17" s="97" t="s">
        <v>28</v>
      </c>
      <c r="BS17" s="97" t="s">
        <v>28</v>
      </c>
      <c r="BT17" s="97" t="s">
        <v>28</v>
      </c>
      <c r="BU17" s="97" t="s">
        <v>28</v>
      </c>
      <c r="BV17" s="108" t="s">
        <v>160</v>
      </c>
      <c r="BW17" s="109">
        <v>13.2</v>
      </c>
      <c r="BX17" s="109">
        <v>14.4</v>
      </c>
      <c r="BY17" s="109">
        <v>14.8</v>
      </c>
    </row>
    <row r="18" spans="1:77" x14ac:dyDescent="0.3">
      <c r="A18" t="s">
        <v>44</v>
      </c>
      <c r="B18" s="96">
        <v>47</v>
      </c>
      <c r="C18" s="96">
        <v>675139</v>
      </c>
      <c r="D18" s="115">
        <v>0.63541743699999997</v>
      </c>
      <c r="E18" s="97">
        <v>0.4120740685</v>
      </c>
      <c r="F18" s="97">
        <v>0.97981249029999995</v>
      </c>
      <c r="G18" s="97">
        <v>1.65828E-5</v>
      </c>
      <c r="H18" s="99">
        <v>0.69615294039999998</v>
      </c>
      <c r="I18" s="97">
        <v>0.52305114360000005</v>
      </c>
      <c r="J18" s="97">
        <v>0.92654212179999995</v>
      </c>
      <c r="K18" s="97">
        <v>0.38612855610000002</v>
      </c>
      <c r="L18" s="97">
        <v>0.25040793</v>
      </c>
      <c r="M18" s="97">
        <v>0.59540950579999996</v>
      </c>
      <c r="N18" s="97" t="s">
        <v>28</v>
      </c>
      <c r="O18" s="97" t="s">
        <v>28</v>
      </c>
      <c r="P18" s="97" t="s">
        <v>28</v>
      </c>
      <c r="Q18" s="97" t="s">
        <v>28</v>
      </c>
      <c r="R18" s="97" t="s">
        <v>28</v>
      </c>
      <c r="S18" s="96">
        <v>57</v>
      </c>
      <c r="T18" s="96">
        <v>733831</v>
      </c>
      <c r="U18" s="115">
        <v>0.70486945690000002</v>
      </c>
      <c r="V18" s="97">
        <v>0.46573030009999999</v>
      </c>
      <c r="W18" s="97">
        <v>1.0667997146999999</v>
      </c>
      <c r="X18" s="97">
        <v>1.129718E-4</v>
      </c>
      <c r="Y18" s="99">
        <v>0.77674559949999999</v>
      </c>
      <c r="Z18" s="97">
        <v>0.59914839860000002</v>
      </c>
      <c r="AA18" s="97">
        <v>1.0069854609</v>
      </c>
      <c r="AB18" s="97">
        <v>0.44205081000000002</v>
      </c>
      <c r="AC18" s="97">
        <v>0.2920774257</v>
      </c>
      <c r="AD18" s="97">
        <v>0.6690312276</v>
      </c>
      <c r="AE18" s="96" t="s">
        <v>28</v>
      </c>
      <c r="AF18" s="97" t="s">
        <v>28</v>
      </c>
      <c r="AG18" s="97" t="s">
        <v>28</v>
      </c>
      <c r="AH18" s="97" t="s">
        <v>28</v>
      </c>
      <c r="AI18" s="97" t="s">
        <v>28</v>
      </c>
      <c r="AJ18" s="96">
        <v>57</v>
      </c>
      <c r="AK18" s="96">
        <v>750322</v>
      </c>
      <c r="AL18" s="115">
        <v>0.73803242069999997</v>
      </c>
      <c r="AM18" s="97">
        <v>0.48807534190000001</v>
      </c>
      <c r="AN18" s="97">
        <v>1.1159995334999999</v>
      </c>
      <c r="AO18" s="97">
        <v>9.3416609999999998E-4</v>
      </c>
      <c r="AP18" s="99">
        <v>0.75967384670000004</v>
      </c>
      <c r="AQ18" s="97">
        <v>0.58597997719999995</v>
      </c>
      <c r="AR18" s="97">
        <v>0.9848533666</v>
      </c>
      <c r="AS18" s="97">
        <v>0.49744238600000001</v>
      </c>
      <c r="AT18" s="97">
        <v>0.32896842450000002</v>
      </c>
      <c r="AU18" s="97">
        <v>0.75219659090000002</v>
      </c>
      <c r="AV18" s="96" t="s">
        <v>28</v>
      </c>
      <c r="AW18" s="97" t="s">
        <v>28</v>
      </c>
      <c r="AX18" s="97" t="s">
        <v>28</v>
      </c>
      <c r="AY18" s="97" t="s">
        <v>28</v>
      </c>
      <c r="AZ18" s="97" t="s">
        <v>28</v>
      </c>
      <c r="BA18" s="96" t="s">
        <v>28</v>
      </c>
      <c r="BB18" s="97" t="s">
        <v>28</v>
      </c>
      <c r="BC18" s="97" t="s">
        <v>28</v>
      </c>
      <c r="BD18" s="97" t="s">
        <v>28</v>
      </c>
      <c r="BE18" s="97" t="s">
        <v>28</v>
      </c>
      <c r="BF18" s="96" t="s">
        <v>28</v>
      </c>
      <c r="BG18" s="97" t="s">
        <v>28</v>
      </c>
      <c r="BH18" s="97" t="s">
        <v>28</v>
      </c>
      <c r="BI18" s="97" t="s">
        <v>28</v>
      </c>
      <c r="BJ18" s="97" t="s">
        <v>28</v>
      </c>
      <c r="BK18" s="96">
        <v>1</v>
      </c>
      <c r="BL18" s="96">
        <v>2</v>
      </c>
      <c r="BM18" s="96">
        <v>3</v>
      </c>
      <c r="BN18" s="96" t="s">
        <v>28</v>
      </c>
      <c r="BO18" s="96" t="s">
        <v>28</v>
      </c>
      <c r="BP18" s="96" t="s">
        <v>28</v>
      </c>
      <c r="BQ18" s="96" t="s">
        <v>28</v>
      </c>
      <c r="BR18" s="97" t="s">
        <v>28</v>
      </c>
      <c r="BS18" s="97" t="s">
        <v>28</v>
      </c>
      <c r="BT18" s="97" t="s">
        <v>28</v>
      </c>
      <c r="BU18" s="97" t="s">
        <v>28</v>
      </c>
      <c r="BV18" s="108" t="s">
        <v>160</v>
      </c>
      <c r="BW18" s="109">
        <v>9.4</v>
      </c>
      <c r="BX18" s="109">
        <v>11.4</v>
      </c>
      <c r="BY18" s="109">
        <v>11.4</v>
      </c>
    </row>
    <row r="19" spans="1:77" x14ac:dyDescent="0.3">
      <c r="A19" t="s">
        <v>45</v>
      </c>
      <c r="B19" s="96">
        <v>941</v>
      </c>
      <c r="C19" s="96">
        <v>5434433</v>
      </c>
      <c r="D19" s="115">
        <v>1.6456110976</v>
      </c>
      <c r="E19" s="97">
        <v>1.2043867214999999</v>
      </c>
      <c r="F19" s="97">
        <v>2.2484770349000001</v>
      </c>
      <c r="G19" s="97" t="s">
        <v>28</v>
      </c>
      <c r="H19" s="99">
        <v>1.7315513871999999</v>
      </c>
      <c r="I19" s="97">
        <v>1.6243776575</v>
      </c>
      <c r="J19" s="97">
        <v>1.845796261</v>
      </c>
      <c r="K19" s="97" t="s">
        <v>28</v>
      </c>
      <c r="L19" s="97" t="s">
        <v>28</v>
      </c>
      <c r="M19" s="97" t="s">
        <v>28</v>
      </c>
      <c r="N19" s="97" t="s">
        <v>28</v>
      </c>
      <c r="O19" s="96" t="s">
        <v>28</v>
      </c>
      <c r="P19" s="96" t="s">
        <v>28</v>
      </c>
      <c r="Q19" s="96" t="s">
        <v>28</v>
      </c>
      <c r="R19" s="116" t="s">
        <v>28</v>
      </c>
      <c r="S19" s="96">
        <v>982</v>
      </c>
      <c r="T19" s="96">
        <v>5818406</v>
      </c>
      <c r="U19" s="115">
        <v>1.5945439775000001</v>
      </c>
      <c r="V19" s="97">
        <v>1.1673745528999999</v>
      </c>
      <c r="W19" s="97">
        <v>2.1780246021999998</v>
      </c>
      <c r="X19" s="97" t="s">
        <v>28</v>
      </c>
      <c r="Y19" s="99">
        <v>1.6877474690000001</v>
      </c>
      <c r="Z19" s="97">
        <v>1.5854207306000001</v>
      </c>
      <c r="AA19" s="97">
        <v>1.7966786129000001</v>
      </c>
      <c r="AB19" s="97" t="s">
        <v>28</v>
      </c>
      <c r="AC19" s="97" t="s">
        <v>28</v>
      </c>
      <c r="AD19" s="97" t="s">
        <v>28</v>
      </c>
      <c r="AE19" s="96" t="s">
        <v>28</v>
      </c>
      <c r="AF19" s="96" t="s">
        <v>28</v>
      </c>
      <c r="AG19" s="96" t="s">
        <v>28</v>
      </c>
      <c r="AH19" s="96" t="s">
        <v>28</v>
      </c>
      <c r="AI19" s="116" t="s">
        <v>28</v>
      </c>
      <c r="AJ19" s="96">
        <v>908</v>
      </c>
      <c r="AK19" s="96">
        <v>6120025</v>
      </c>
      <c r="AL19" s="115">
        <v>1.48365407</v>
      </c>
      <c r="AM19" s="97">
        <v>1.3902232166999999</v>
      </c>
      <c r="AN19" s="97">
        <v>1.5833640044999999</v>
      </c>
      <c r="AO19" s="97" t="s">
        <v>28</v>
      </c>
      <c r="AP19" s="99">
        <v>1.48365407</v>
      </c>
      <c r="AQ19" s="97">
        <v>1.3902232166999999</v>
      </c>
      <c r="AR19" s="97">
        <v>1.5833640044999999</v>
      </c>
      <c r="AS19" s="97" t="s">
        <v>28</v>
      </c>
      <c r="AT19" s="97" t="s">
        <v>28</v>
      </c>
      <c r="AU19" s="97" t="s">
        <v>28</v>
      </c>
      <c r="AV19" s="96" t="s">
        <v>28</v>
      </c>
      <c r="AW19" s="96" t="s">
        <v>28</v>
      </c>
      <c r="AX19" s="96" t="s">
        <v>28</v>
      </c>
      <c r="AY19" s="96" t="s">
        <v>28</v>
      </c>
      <c r="AZ19" s="116" t="s">
        <v>28</v>
      </c>
      <c r="BA19" s="96" t="s">
        <v>28</v>
      </c>
      <c r="BB19" s="96" t="s">
        <v>28</v>
      </c>
      <c r="BC19" s="96" t="s">
        <v>28</v>
      </c>
      <c r="BD19" s="96" t="s">
        <v>28</v>
      </c>
      <c r="BE19" s="96" t="s">
        <v>28</v>
      </c>
      <c r="BF19" s="96" t="s">
        <v>28</v>
      </c>
      <c r="BG19" s="96" t="s">
        <v>28</v>
      </c>
      <c r="BH19" s="96" t="s">
        <v>28</v>
      </c>
      <c r="BI19" s="96" t="s">
        <v>28</v>
      </c>
      <c r="BJ19" s="96" t="s">
        <v>28</v>
      </c>
      <c r="BK19" s="96" t="s">
        <v>28</v>
      </c>
      <c r="BL19" s="96" t="s">
        <v>28</v>
      </c>
      <c r="BM19" s="96" t="s">
        <v>28</v>
      </c>
      <c r="BN19" s="96" t="s">
        <v>28</v>
      </c>
      <c r="BO19" s="96" t="s">
        <v>28</v>
      </c>
      <c r="BP19" s="96" t="s">
        <v>28</v>
      </c>
      <c r="BQ19" s="96" t="s">
        <v>28</v>
      </c>
      <c r="BR19" s="97" t="s">
        <v>28</v>
      </c>
      <c r="BS19" s="97" t="s">
        <v>28</v>
      </c>
      <c r="BT19" s="97" t="s">
        <v>28</v>
      </c>
      <c r="BU19" s="97" t="s">
        <v>28</v>
      </c>
      <c r="BV19" s="108" t="s">
        <v>28</v>
      </c>
      <c r="BW19" s="109">
        <v>188.2</v>
      </c>
      <c r="BX19" s="109">
        <v>196.4</v>
      </c>
      <c r="BY19" s="109">
        <v>181.6</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80" zoomScaleNormal="80" workbookViewId="0"/>
  </sheetViews>
  <sheetFormatPr defaultColWidth="9.33203125" defaultRowHeight="15" x14ac:dyDescent="0.25"/>
  <cols>
    <col min="1" max="1" width="50.77734375" style="72" customWidth="1"/>
    <col min="2" max="2" width="20.77734375" style="71" customWidth="1"/>
    <col min="3" max="7" width="20.77734375" style="72" customWidth="1"/>
    <col min="8" max="8" width="20.77734375" style="71" customWidth="1"/>
    <col min="9" max="10" width="20.77734375" style="72" customWidth="1"/>
    <col min="11" max="12" width="10.5546875" style="72" customWidth="1"/>
    <col min="13" max="16384" width="9.33203125" style="72"/>
  </cols>
  <sheetData>
    <row r="1" spans="1:16" s="60" customFormat="1" ht="18.899999999999999" customHeight="1" x14ac:dyDescent="0.3">
      <c r="A1" s="123" t="s">
        <v>268</v>
      </c>
      <c r="B1" s="59"/>
      <c r="C1" s="59"/>
      <c r="D1" s="59"/>
      <c r="E1" s="59"/>
      <c r="F1" s="59"/>
      <c r="G1" s="59"/>
      <c r="H1" s="59"/>
      <c r="I1" s="59"/>
      <c r="J1" s="59"/>
      <c r="K1" s="59"/>
      <c r="L1" s="59"/>
    </row>
    <row r="2" spans="1:16" s="60" customFormat="1" ht="18.899999999999999" customHeight="1" x14ac:dyDescent="0.3">
      <c r="A2" s="1" t="s">
        <v>256</v>
      </c>
      <c r="B2" s="61"/>
      <c r="C2" s="61"/>
      <c r="D2" s="61"/>
      <c r="E2" s="61"/>
      <c r="F2" s="61"/>
      <c r="G2" s="61"/>
      <c r="H2" s="61"/>
      <c r="I2" s="61"/>
      <c r="J2" s="61"/>
      <c r="K2" s="59"/>
      <c r="L2" s="59"/>
    </row>
    <row r="3" spans="1:16" s="64" customFormat="1" ht="54" customHeight="1" x14ac:dyDescent="0.3">
      <c r="A3" s="95" t="s">
        <v>251</v>
      </c>
      <c r="B3" s="62" t="s">
        <v>248</v>
      </c>
      <c r="C3" s="62" t="s">
        <v>258</v>
      </c>
      <c r="D3" s="62" t="s">
        <v>259</v>
      </c>
      <c r="E3" s="62" t="s">
        <v>249</v>
      </c>
      <c r="F3" s="62" t="s">
        <v>260</v>
      </c>
      <c r="G3" s="62" t="s">
        <v>261</v>
      </c>
      <c r="H3" s="62" t="s">
        <v>250</v>
      </c>
      <c r="I3" s="62" t="s">
        <v>262</v>
      </c>
      <c r="J3" s="63" t="s">
        <v>263</v>
      </c>
      <c r="O3" s="65"/>
      <c r="P3" s="65"/>
    </row>
    <row r="4" spans="1:16" s="60" customFormat="1" ht="18.899999999999999" customHeight="1" x14ac:dyDescent="0.3">
      <c r="A4" s="77" t="s">
        <v>180</v>
      </c>
      <c r="B4" s="67">
        <v>21</v>
      </c>
      <c r="C4" s="117">
        <v>0.64056418449999997</v>
      </c>
      <c r="D4" s="117">
        <v>0.59202106889999995</v>
      </c>
      <c r="E4" s="67">
        <v>32</v>
      </c>
      <c r="F4" s="117">
        <v>0.79254806680000001</v>
      </c>
      <c r="G4" s="117">
        <v>0.74797781289999998</v>
      </c>
      <c r="H4" s="67">
        <v>41</v>
      </c>
      <c r="I4" s="117">
        <v>0.94090216449999997</v>
      </c>
      <c r="J4" s="117">
        <v>0.87762677440000003</v>
      </c>
    </row>
    <row r="5" spans="1:16" s="60" customFormat="1" ht="18.899999999999999" customHeight="1" x14ac:dyDescent="0.3">
      <c r="A5" s="77" t="s">
        <v>181</v>
      </c>
      <c r="B5" s="67">
        <v>22</v>
      </c>
      <c r="C5" s="117">
        <v>1.3260361164000001</v>
      </c>
      <c r="D5" s="117">
        <v>1.2656931321</v>
      </c>
      <c r="E5" s="67">
        <v>23</v>
      </c>
      <c r="F5" s="117">
        <v>1.3717912015</v>
      </c>
      <c r="G5" s="117">
        <v>1.2567256092000001</v>
      </c>
      <c r="H5" s="67">
        <v>13</v>
      </c>
      <c r="I5" s="117">
        <v>0.73422683089999996</v>
      </c>
      <c r="J5" s="117">
        <v>0.67633081370000003</v>
      </c>
    </row>
    <row r="6" spans="1:16" s="60" customFormat="1" ht="18.899999999999999" customHeight="1" x14ac:dyDescent="0.3">
      <c r="A6" s="77" t="s">
        <v>182</v>
      </c>
      <c r="B6" s="67">
        <v>26</v>
      </c>
      <c r="C6" s="117">
        <v>1.0510571208999999</v>
      </c>
      <c r="D6" s="117">
        <v>0.95751101059999999</v>
      </c>
      <c r="E6" s="67">
        <v>34</v>
      </c>
      <c r="F6" s="117">
        <v>1.2376102473999999</v>
      </c>
      <c r="G6" s="117">
        <v>1.149631786</v>
      </c>
      <c r="H6" s="67">
        <v>34</v>
      </c>
      <c r="I6" s="117">
        <v>1.1449006462</v>
      </c>
      <c r="J6" s="117">
        <v>1.0928572668000001</v>
      </c>
    </row>
    <row r="7" spans="1:16" s="60" customFormat="1" ht="18.899999999999999" customHeight="1" x14ac:dyDescent="0.3">
      <c r="A7" s="77" t="s">
        <v>183</v>
      </c>
      <c r="B7" s="67">
        <v>29</v>
      </c>
      <c r="C7" s="117">
        <v>0.98497739650000005</v>
      </c>
      <c r="D7" s="117">
        <v>0.95056453019999998</v>
      </c>
      <c r="E7" s="67">
        <v>27</v>
      </c>
      <c r="F7" s="117">
        <v>0.85437630529999997</v>
      </c>
      <c r="G7" s="117">
        <v>0.80779144690000004</v>
      </c>
      <c r="H7" s="67">
        <v>25</v>
      </c>
      <c r="I7" s="117">
        <v>0.76725008360000002</v>
      </c>
      <c r="J7" s="117">
        <v>0.72535268779999995</v>
      </c>
    </row>
    <row r="8" spans="1:16" s="60" customFormat="1" ht="18.899999999999999" customHeight="1" x14ac:dyDescent="0.3">
      <c r="A8" s="77" t="s">
        <v>184</v>
      </c>
      <c r="B8" s="67" t="s">
        <v>227</v>
      </c>
      <c r="C8" s="117" t="s">
        <v>227</v>
      </c>
      <c r="D8" s="117" t="s">
        <v>227</v>
      </c>
      <c r="E8" s="67" t="s">
        <v>227</v>
      </c>
      <c r="F8" s="117">
        <v>1.2372810454000001</v>
      </c>
      <c r="G8" s="117">
        <v>1.1311208902000001</v>
      </c>
      <c r="H8" s="67">
        <v>20</v>
      </c>
      <c r="I8" s="117">
        <v>1.0912682173999999</v>
      </c>
      <c r="J8" s="117">
        <v>1.0171325359000001</v>
      </c>
    </row>
    <row r="9" spans="1:16" s="60" customFormat="1" ht="18.899999999999999" customHeight="1" x14ac:dyDescent="0.3">
      <c r="A9" s="77" t="s">
        <v>185</v>
      </c>
      <c r="B9" s="67">
        <v>34</v>
      </c>
      <c r="C9" s="117">
        <v>1.1198503353</v>
      </c>
      <c r="D9" s="117">
        <v>1.0293222256000001</v>
      </c>
      <c r="E9" s="67">
        <v>38</v>
      </c>
      <c r="F9" s="117">
        <v>1.1216619487999999</v>
      </c>
      <c r="G9" s="117">
        <v>1.0093718407000001</v>
      </c>
      <c r="H9" s="67">
        <v>32</v>
      </c>
      <c r="I9" s="117">
        <v>0.85884367429999997</v>
      </c>
      <c r="J9" s="117">
        <v>0.80203874829999999</v>
      </c>
    </row>
    <row r="10" spans="1:16" s="60" customFormat="1" ht="18.899999999999999" customHeight="1" x14ac:dyDescent="0.3">
      <c r="A10" s="77" t="s">
        <v>186</v>
      </c>
      <c r="B10" s="67">
        <v>38</v>
      </c>
      <c r="C10" s="117">
        <v>1.4735878762000001</v>
      </c>
      <c r="D10" s="117">
        <v>1.3518567713</v>
      </c>
      <c r="E10" s="67">
        <v>43</v>
      </c>
      <c r="F10" s="117">
        <v>1.5995417127</v>
      </c>
      <c r="G10" s="117">
        <v>1.4318541471999999</v>
      </c>
      <c r="H10" s="67">
        <v>31</v>
      </c>
      <c r="I10" s="117">
        <v>1.1026966268</v>
      </c>
      <c r="J10" s="117">
        <v>1.0175847772</v>
      </c>
    </row>
    <row r="11" spans="1:16" s="60" customFormat="1" ht="18.899999999999999" customHeight="1" x14ac:dyDescent="0.3">
      <c r="A11" s="77" t="s">
        <v>187</v>
      </c>
      <c r="B11" s="67">
        <v>71</v>
      </c>
      <c r="C11" s="117">
        <v>1.6405829383999999</v>
      </c>
      <c r="D11" s="117">
        <v>1.5024914287</v>
      </c>
      <c r="E11" s="67">
        <v>67</v>
      </c>
      <c r="F11" s="117">
        <v>1.5030408534999999</v>
      </c>
      <c r="G11" s="117">
        <v>1.3747317402999999</v>
      </c>
      <c r="H11" s="67">
        <v>54</v>
      </c>
      <c r="I11" s="117">
        <v>1.1562971084</v>
      </c>
      <c r="J11" s="117">
        <v>1.0757126706</v>
      </c>
    </row>
    <row r="12" spans="1:16" s="60" customFormat="1" ht="18.899999999999999" customHeight="1" x14ac:dyDescent="0.3">
      <c r="A12" s="77" t="s">
        <v>188</v>
      </c>
      <c r="B12" s="67">
        <v>25</v>
      </c>
      <c r="C12" s="117">
        <v>1.6790242853999999</v>
      </c>
      <c r="D12" s="117">
        <v>1.493711426</v>
      </c>
      <c r="E12" s="67">
        <v>23</v>
      </c>
      <c r="F12" s="117">
        <v>1.4436535734</v>
      </c>
      <c r="G12" s="117">
        <v>1.3578988010999999</v>
      </c>
      <c r="H12" s="67">
        <v>16</v>
      </c>
      <c r="I12" s="117">
        <v>0.95479635979999999</v>
      </c>
      <c r="J12" s="117">
        <v>0.94313387859999998</v>
      </c>
    </row>
    <row r="13" spans="1:16" s="60" customFormat="1" ht="18.899999999999999" customHeight="1" x14ac:dyDescent="0.3">
      <c r="A13" s="77" t="s">
        <v>189</v>
      </c>
      <c r="B13" s="67">
        <v>34</v>
      </c>
      <c r="C13" s="117">
        <v>1.2712513973999999</v>
      </c>
      <c r="D13" s="117">
        <v>1.1510838752000001</v>
      </c>
      <c r="E13" s="67">
        <v>38</v>
      </c>
      <c r="F13" s="117">
        <v>1.3872562262000001</v>
      </c>
      <c r="G13" s="117">
        <v>1.2605126956999999</v>
      </c>
      <c r="H13" s="67">
        <v>37</v>
      </c>
      <c r="I13" s="117">
        <v>1.3068571146000001</v>
      </c>
      <c r="J13" s="117">
        <v>1.2116951294</v>
      </c>
    </row>
    <row r="14" spans="1:16" s="60" customFormat="1" ht="18.899999999999999" customHeight="1" x14ac:dyDescent="0.3">
      <c r="A14" s="77" t="s">
        <v>190</v>
      </c>
      <c r="B14" s="67">
        <v>96</v>
      </c>
      <c r="C14" s="117">
        <v>2.9900114928999999</v>
      </c>
      <c r="D14" s="117">
        <v>2.8160156355999999</v>
      </c>
      <c r="E14" s="67">
        <v>95</v>
      </c>
      <c r="F14" s="117">
        <v>2.8199031734000002</v>
      </c>
      <c r="G14" s="117">
        <v>2.5537158347000002</v>
      </c>
      <c r="H14" s="67">
        <v>52</v>
      </c>
      <c r="I14" s="117">
        <v>1.5841777204</v>
      </c>
      <c r="J14" s="117">
        <v>1.4839692879999999</v>
      </c>
    </row>
    <row r="15" spans="1:16" s="60" customFormat="1" ht="18.899999999999999" customHeight="1" x14ac:dyDescent="0.3">
      <c r="A15" s="77" t="s">
        <v>191</v>
      </c>
      <c r="B15" s="67">
        <v>82</v>
      </c>
      <c r="C15" s="117">
        <v>4.3415186844000004</v>
      </c>
      <c r="D15" s="117">
        <v>4.2775878484999996</v>
      </c>
      <c r="E15" s="67">
        <v>63</v>
      </c>
      <c r="F15" s="117">
        <v>3.0570800517999999</v>
      </c>
      <c r="G15" s="117">
        <v>3.0837285855999998</v>
      </c>
      <c r="H15" s="67">
        <v>74</v>
      </c>
      <c r="I15" s="117">
        <v>3.5519545350000001</v>
      </c>
      <c r="J15" s="117">
        <v>3.3348233650000001</v>
      </c>
    </row>
    <row r="16" spans="1:16" s="60" customFormat="1" ht="18.899999999999999" customHeight="1" x14ac:dyDescent="0.3">
      <c r="A16" s="77" t="s">
        <v>192</v>
      </c>
      <c r="B16" s="67">
        <v>503</v>
      </c>
      <c r="C16" s="117">
        <v>1.6033809343000001</v>
      </c>
      <c r="D16" s="117">
        <v>1.30149658</v>
      </c>
      <c r="E16" s="67">
        <v>517</v>
      </c>
      <c r="F16" s="117">
        <v>1.5257344477999999</v>
      </c>
      <c r="G16" s="117">
        <v>1.3137940502000001</v>
      </c>
      <c r="H16" s="67">
        <v>438</v>
      </c>
      <c r="I16" s="117">
        <v>1.2329015832000001</v>
      </c>
      <c r="J16" s="117">
        <v>1.0747905243</v>
      </c>
    </row>
    <row r="17" spans="1:10" s="60" customFormat="1" ht="18.899999999999999" customHeight="1" x14ac:dyDescent="0.3">
      <c r="A17" s="77" t="s">
        <v>193</v>
      </c>
      <c r="B17" s="67" t="s">
        <v>227</v>
      </c>
      <c r="C17" s="117" t="s">
        <v>227</v>
      </c>
      <c r="D17" s="117" t="s">
        <v>227</v>
      </c>
      <c r="E17" s="67" t="s">
        <v>227</v>
      </c>
      <c r="F17" s="117">
        <v>4.8533854000000003E-8</v>
      </c>
      <c r="G17" s="117">
        <v>0</v>
      </c>
      <c r="H17" s="67">
        <v>0</v>
      </c>
      <c r="I17" s="117">
        <v>5.0734530999999997E-8</v>
      </c>
      <c r="J17" s="117">
        <v>1.2910061000000001E-8</v>
      </c>
    </row>
    <row r="18" spans="1:10" s="60" customFormat="1" ht="18.899999999999999" customHeight="1" x14ac:dyDescent="0.3">
      <c r="A18" s="79" t="s">
        <v>91</v>
      </c>
      <c r="B18" s="80">
        <v>494</v>
      </c>
      <c r="C18" s="120">
        <v>1.5858330535</v>
      </c>
      <c r="D18" s="120">
        <v>1.4670078924000001</v>
      </c>
      <c r="E18" s="80">
        <v>504</v>
      </c>
      <c r="F18" s="120">
        <v>1.4974405354</v>
      </c>
      <c r="G18" s="120">
        <v>1.3728888990000001</v>
      </c>
      <c r="H18" s="80">
        <v>429</v>
      </c>
      <c r="I18" s="120">
        <v>1.2149601527</v>
      </c>
      <c r="J18" s="120">
        <v>1.1411161314</v>
      </c>
    </row>
    <row r="19" spans="1:10" s="60" customFormat="1" ht="18.899999999999999" customHeight="1" x14ac:dyDescent="0.3">
      <c r="A19" s="81" t="s">
        <v>29</v>
      </c>
      <c r="B19" s="82">
        <v>941</v>
      </c>
      <c r="C19" s="121">
        <v>1.7315513871999999</v>
      </c>
      <c r="D19" s="121">
        <v>1.6482940041</v>
      </c>
      <c r="E19" s="82">
        <v>982</v>
      </c>
      <c r="F19" s="121">
        <v>1.6877474690000001</v>
      </c>
      <c r="G19" s="121">
        <v>1.596451284</v>
      </c>
      <c r="H19" s="82">
        <v>908</v>
      </c>
      <c r="I19" s="121">
        <v>1.48365407</v>
      </c>
      <c r="J19" s="121">
        <v>1.48365407</v>
      </c>
    </row>
    <row r="20" spans="1:10" ht="18.899999999999999" customHeight="1" x14ac:dyDescent="0.25">
      <c r="A20" s="70" t="s">
        <v>221</v>
      </c>
    </row>
    <row r="22" spans="1:10" ht="15.6" x14ac:dyDescent="0.3">
      <c r="A22" s="124" t="s">
        <v>265</v>
      </c>
      <c r="B22" s="73"/>
      <c r="C22" s="73"/>
      <c r="D22" s="73"/>
      <c r="E22" s="73"/>
      <c r="F22" s="73"/>
      <c r="G22" s="73"/>
      <c r="H22" s="73"/>
      <c r="I22" s="73"/>
      <c r="J22"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33"/>
  <sheetViews>
    <sheetView showGridLines="0" zoomScale="80" zoomScaleNormal="80" workbookViewId="0"/>
  </sheetViews>
  <sheetFormatPr defaultColWidth="9.33203125" defaultRowHeight="15" x14ac:dyDescent="0.25"/>
  <cols>
    <col min="1" max="1" width="50.77734375" style="72" customWidth="1"/>
    <col min="2" max="2" width="20.77734375" style="71" customWidth="1"/>
    <col min="3" max="7" width="20.77734375" style="72" customWidth="1"/>
    <col min="8" max="8" width="20.77734375" style="71" customWidth="1"/>
    <col min="9" max="10" width="20.77734375" style="72" customWidth="1"/>
    <col min="11" max="12" width="10.5546875" style="72" customWidth="1"/>
    <col min="13" max="16384" width="9.33203125" style="72"/>
  </cols>
  <sheetData>
    <row r="1" spans="1:16" s="60" customFormat="1" ht="18.899999999999999" customHeight="1" x14ac:dyDescent="0.3">
      <c r="A1" s="123" t="s">
        <v>269</v>
      </c>
      <c r="B1" s="59"/>
      <c r="C1" s="59"/>
      <c r="D1" s="59"/>
      <c r="E1" s="59"/>
      <c r="F1" s="59"/>
      <c r="G1" s="59"/>
      <c r="H1" s="59"/>
      <c r="I1" s="59"/>
      <c r="J1" s="59"/>
    </row>
    <row r="2" spans="1:16" s="60" customFormat="1" ht="18.899999999999999" customHeight="1" x14ac:dyDescent="0.3">
      <c r="A2" s="1" t="s">
        <v>256</v>
      </c>
      <c r="B2" s="61"/>
      <c r="C2" s="61"/>
      <c r="D2" s="61"/>
      <c r="E2" s="61"/>
      <c r="F2" s="61"/>
      <c r="G2" s="61"/>
      <c r="H2" s="61"/>
      <c r="I2" s="61"/>
      <c r="J2" s="61"/>
    </row>
    <row r="3" spans="1:16" s="64" customFormat="1" ht="54" customHeight="1" x14ac:dyDescent="0.3">
      <c r="A3" s="95" t="s">
        <v>252</v>
      </c>
      <c r="B3" s="62" t="s">
        <v>248</v>
      </c>
      <c r="C3" s="62" t="s">
        <v>258</v>
      </c>
      <c r="D3" s="62" t="s">
        <v>259</v>
      </c>
      <c r="E3" s="62" t="s">
        <v>249</v>
      </c>
      <c r="F3" s="62" t="s">
        <v>260</v>
      </c>
      <c r="G3" s="62" t="s">
        <v>261</v>
      </c>
      <c r="H3" s="62" t="s">
        <v>250</v>
      </c>
      <c r="I3" s="62" t="s">
        <v>262</v>
      </c>
      <c r="J3" s="63" t="s">
        <v>263</v>
      </c>
      <c r="O3" s="65"/>
      <c r="P3" s="65"/>
    </row>
    <row r="4" spans="1:16" s="60" customFormat="1" ht="18.899999999999999" customHeight="1" x14ac:dyDescent="0.3">
      <c r="A4" s="77" t="s">
        <v>106</v>
      </c>
      <c r="B4" s="67">
        <v>28</v>
      </c>
      <c r="C4" s="117">
        <v>1.0549159080999999</v>
      </c>
      <c r="D4" s="117">
        <v>0.94384754370000001</v>
      </c>
      <c r="E4" s="67">
        <v>28</v>
      </c>
      <c r="F4" s="117">
        <v>0.91973958229999997</v>
      </c>
      <c r="G4" s="117">
        <v>0.86458536549999998</v>
      </c>
      <c r="H4" s="67">
        <v>43</v>
      </c>
      <c r="I4" s="117">
        <v>1.2456943877</v>
      </c>
      <c r="J4" s="117">
        <v>1.1351686410999999</v>
      </c>
    </row>
    <row r="5" spans="1:16" s="60" customFormat="1" ht="18.899999999999999" customHeight="1" x14ac:dyDescent="0.3">
      <c r="A5" s="77" t="s">
        <v>107</v>
      </c>
      <c r="B5" s="67">
        <v>8</v>
      </c>
      <c r="C5" s="117">
        <v>0.65406501409999995</v>
      </c>
      <c r="D5" s="117">
        <v>0.62230642609999998</v>
      </c>
      <c r="E5" s="67">
        <v>12</v>
      </c>
      <c r="F5" s="117">
        <v>0.93165531859999995</v>
      </c>
      <c r="G5" s="117">
        <v>0.87139519970000001</v>
      </c>
      <c r="H5" s="67">
        <v>14</v>
      </c>
      <c r="I5" s="117">
        <v>1.0179005075000001</v>
      </c>
      <c r="J5" s="117">
        <v>0.99305841029999997</v>
      </c>
    </row>
    <row r="6" spans="1:16" s="60" customFormat="1" ht="18.899999999999999" customHeight="1" x14ac:dyDescent="0.3">
      <c r="A6" s="77" t="s">
        <v>108</v>
      </c>
      <c r="B6" s="67">
        <v>8</v>
      </c>
      <c r="C6" s="117">
        <v>0.40260485340000002</v>
      </c>
      <c r="D6" s="117">
        <v>0.36748361839999999</v>
      </c>
      <c r="E6" s="67">
        <v>24</v>
      </c>
      <c r="F6" s="117">
        <v>1.1081150961999999</v>
      </c>
      <c r="G6" s="117">
        <v>1.0028554570999999</v>
      </c>
      <c r="H6" s="67">
        <v>19</v>
      </c>
      <c r="I6" s="117">
        <v>0.80726710339999996</v>
      </c>
      <c r="J6" s="117">
        <v>0.72405007570000002</v>
      </c>
    </row>
    <row r="7" spans="1:16" s="60" customFormat="1" ht="18.899999999999999" customHeight="1" x14ac:dyDescent="0.3">
      <c r="A7" s="79" t="s">
        <v>96</v>
      </c>
      <c r="B7" s="80">
        <v>67</v>
      </c>
      <c r="C7" s="120">
        <v>0.89069687060000002</v>
      </c>
      <c r="D7" s="120">
        <v>0.78807471129999995</v>
      </c>
      <c r="E7" s="80">
        <v>83</v>
      </c>
      <c r="F7" s="120">
        <v>1.0083461908</v>
      </c>
      <c r="G7" s="120">
        <v>0.9223637938</v>
      </c>
      <c r="H7" s="80">
        <v>106</v>
      </c>
      <c r="I7" s="120">
        <v>1.1736387451000001</v>
      </c>
      <c r="J7" s="120">
        <v>1.0887242078999999</v>
      </c>
    </row>
    <row r="8" spans="1:16" ht="18.899999999999999" customHeight="1" x14ac:dyDescent="0.25">
      <c r="A8" s="81" t="s">
        <v>29</v>
      </c>
      <c r="B8" s="82">
        <v>941</v>
      </c>
      <c r="C8" s="121">
        <v>1.7315513871999999</v>
      </c>
      <c r="D8" s="121">
        <v>1.6482940041</v>
      </c>
      <c r="E8" s="82">
        <v>982</v>
      </c>
      <c r="F8" s="121">
        <v>1.6877474690000001</v>
      </c>
      <c r="G8" s="121">
        <v>1.596451284</v>
      </c>
      <c r="H8" s="82">
        <v>908</v>
      </c>
      <c r="I8" s="121">
        <v>1.48365407</v>
      </c>
      <c r="J8" s="121">
        <v>1.48365407</v>
      </c>
      <c r="K8" s="83"/>
      <c r="L8" s="83"/>
    </row>
    <row r="9" spans="1:16" ht="18.899999999999999" customHeight="1" x14ac:dyDescent="0.25">
      <c r="A9" s="70" t="s">
        <v>221</v>
      </c>
    </row>
    <row r="10" spans="1:16" s="64" customFormat="1" ht="18.899999999999999" customHeight="1" x14ac:dyDescent="0.3">
      <c r="A10" s="60"/>
      <c r="B10" s="73"/>
      <c r="C10" s="73"/>
      <c r="D10" s="73"/>
      <c r="E10" s="73"/>
      <c r="F10" s="73"/>
      <c r="G10" s="73"/>
      <c r="H10" s="73"/>
      <c r="I10" s="73"/>
      <c r="J10" s="73"/>
      <c r="O10" s="58"/>
      <c r="P10" s="58"/>
    </row>
    <row r="11" spans="1:16" ht="15.6" x14ac:dyDescent="0.3">
      <c r="A11" s="124" t="s">
        <v>265</v>
      </c>
    </row>
    <row r="12" spans="1:16" x14ac:dyDescent="0.25">
      <c r="B12" s="72"/>
      <c r="H12" s="72"/>
    </row>
    <row r="13" spans="1:16" x14ac:dyDescent="0.25">
      <c r="B13" s="72"/>
      <c r="H13" s="72"/>
    </row>
    <row r="14" spans="1:16" x14ac:dyDescent="0.25">
      <c r="B14" s="72"/>
      <c r="H14" s="72"/>
    </row>
    <row r="15" spans="1:16" x14ac:dyDescent="0.25">
      <c r="B15" s="72"/>
      <c r="H15" s="72"/>
    </row>
    <row r="16" spans="1:16" x14ac:dyDescent="0.25">
      <c r="B16" s="72"/>
      <c r="H16" s="72"/>
    </row>
    <row r="17" spans="1:10" x14ac:dyDescent="0.25">
      <c r="B17" s="72"/>
      <c r="H17" s="72"/>
    </row>
    <row r="18" spans="1:10" x14ac:dyDescent="0.25">
      <c r="B18" s="72"/>
      <c r="H18" s="72"/>
    </row>
    <row r="19" spans="1:10" x14ac:dyDescent="0.25">
      <c r="B19" s="72"/>
      <c r="H19" s="72"/>
    </row>
    <row r="20" spans="1:10" x14ac:dyDescent="0.25">
      <c r="B20" s="72"/>
      <c r="H20" s="72"/>
    </row>
    <row r="21" spans="1:10" x14ac:dyDescent="0.25">
      <c r="B21" s="72"/>
      <c r="H21" s="72"/>
    </row>
    <row r="22" spans="1:10" x14ac:dyDescent="0.25">
      <c r="B22" s="72"/>
      <c r="H22" s="72"/>
    </row>
    <row r="23" spans="1:10" x14ac:dyDescent="0.25">
      <c r="B23" s="72"/>
      <c r="H23" s="72"/>
    </row>
    <row r="24" spans="1:10" x14ac:dyDescent="0.25">
      <c r="B24" s="72"/>
      <c r="H24" s="72"/>
    </row>
    <row r="25" spans="1:10" x14ac:dyDescent="0.25">
      <c r="B25" s="72"/>
      <c r="H25" s="72"/>
    </row>
    <row r="26" spans="1:10" x14ac:dyDescent="0.25">
      <c r="B26" s="72"/>
      <c r="H26" s="72"/>
    </row>
    <row r="27" spans="1:10" x14ac:dyDescent="0.25">
      <c r="B27" s="72"/>
      <c r="H27" s="72"/>
    </row>
    <row r="28" spans="1:10" x14ac:dyDescent="0.25">
      <c r="B28" s="72"/>
      <c r="H28" s="72"/>
    </row>
    <row r="29" spans="1:10" x14ac:dyDescent="0.25">
      <c r="B29" s="72"/>
      <c r="H29" s="72"/>
    </row>
    <row r="30" spans="1:10" x14ac:dyDescent="0.25">
      <c r="B30" s="72"/>
      <c r="H30" s="72"/>
    </row>
    <row r="31" spans="1:10" x14ac:dyDescent="0.25">
      <c r="A31" s="60"/>
      <c r="B31" s="60"/>
      <c r="C31" s="60"/>
      <c r="D31" s="60"/>
      <c r="F31" s="60"/>
      <c r="G31" s="60"/>
      <c r="H31" s="60"/>
      <c r="I31" s="60"/>
      <c r="J31" s="60"/>
    </row>
    <row r="32" spans="1:10" x14ac:dyDescent="0.25">
      <c r="B32" s="72"/>
      <c r="H32" s="72"/>
    </row>
    <row r="33" s="72" customFormat="1" x14ac:dyDescent="0.25"/>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37"/>
  <sheetViews>
    <sheetView showGridLines="0" zoomScale="80" zoomScaleNormal="80" workbookViewId="0"/>
  </sheetViews>
  <sheetFormatPr defaultColWidth="9.33203125" defaultRowHeight="15" x14ac:dyDescent="0.25"/>
  <cols>
    <col min="1" max="1" width="50.77734375" style="72" customWidth="1"/>
    <col min="2" max="2" width="20.77734375" style="71" customWidth="1"/>
    <col min="3" max="7" width="20.77734375" style="72" customWidth="1"/>
    <col min="8" max="8" width="20.77734375" style="71" customWidth="1"/>
    <col min="9" max="10" width="20.77734375" style="72" customWidth="1"/>
    <col min="11" max="12" width="10.5546875" style="72" customWidth="1"/>
    <col min="13" max="16384" width="9.33203125" style="72"/>
  </cols>
  <sheetData>
    <row r="1" spans="1:16" s="60" customFormat="1" ht="18.899999999999999" customHeight="1" x14ac:dyDescent="0.3">
      <c r="A1" s="123" t="s">
        <v>270</v>
      </c>
      <c r="B1" s="59"/>
      <c r="C1" s="59"/>
      <c r="D1" s="59"/>
      <c r="E1" s="59"/>
      <c r="F1" s="59"/>
      <c r="G1" s="59"/>
      <c r="H1" s="59"/>
      <c r="I1" s="59"/>
      <c r="J1" s="59"/>
    </row>
    <row r="2" spans="1:16" s="60" customFormat="1" ht="18.899999999999999" customHeight="1" x14ac:dyDescent="0.3">
      <c r="A2" s="1" t="s">
        <v>256</v>
      </c>
      <c r="B2" s="61"/>
      <c r="C2" s="61"/>
      <c r="D2" s="61"/>
      <c r="E2" s="61"/>
      <c r="F2" s="61"/>
      <c r="G2" s="61"/>
      <c r="H2" s="61"/>
      <c r="I2" s="61"/>
      <c r="J2" s="61"/>
    </row>
    <row r="3" spans="1:16" s="64" customFormat="1" ht="54" customHeight="1" x14ac:dyDescent="0.3">
      <c r="A3" s="95" t="s">
        <v>252</v>
      </c>
      <c r="B3" s="62" t="s">
        <v>248</v>
      </c>
      <c r="C3" s="62" t="s">
        <v>258</v>
      </c>
      <c r="D3" s="62" t="s">
        <v>259</v>
      </c>
      <c r="E3" s="62" t="s">
        <v>249</v>
      </c>
      <c r="F3" s="62" t="s">
        <v>260</v>
      </c>
      <c r="G3" s="62" t="s">
        <v>261</v>
      </c>
      <c r="H3" s="62" t="s">
        <v>250</v>
      </c>
      <c r="I3" s="62" t="s">
        <v>262</v>
      </c>
      <c r="J3" s="63" t="s">
        <v>263</v>
      </c>
      <c r="O3" s="65"/>
      <c r="P3" s="65"/>
    </row>
    <row r="4" spans="1:16" s="60" customFormat="1" ht="18.899999999999999" customHeight="1" x14ac:dyDescent="0.3">
      <c r="A4" s="77" t="s">
        <v>63</v>
      </c>
      <c r="B4" s="67">
        <v>35</v>
      </c>
      <c r="C4" s="117">
        <v>1.4386951446</v>
      </c>
      <c r="D4" s="117">
        <v>1.3333589233000001</v>
      </c>
      <c r="E4" s="67">
        <v>31</v>
      </c>
      <c r="F4" s="117">
        <v>1.1828404196</v>
      </c>
      <c r="G4" s="117">
        <v>1.0623839523</v>
      </c>
      <c r="H4" s="67">
        <v>18</v>
      </c>
      <c r="I4" s="117">
        <v>0.65004712840000001</v>
      </c>
      <c r="J4" s="117">
        <v>0.61280562780000003</v>
      </c>
    </row>
    <row r="5" spans="1:16" s="60" customFormat="1" ht="18.899999999999999" customHeight="1" x14ac:dyDescent="0.3">
      <c r="A5" s="77" t="s">
        <v>64</v>
      </c>
      <c r="B5" s="67">
        <v>16</v>
      </c>
      <c r="C5" s="117">
        <v>1.8008689193</v>
      </c>
      <c r="D5" s="117">
        <v>1.7886690621000001</v>
      </c>
      <c r="E5" s="67">
        <v>13</v>
      </c>
      <c r="F5" s="117">
        <v>1.3954786492</v>
      </c>
      <c r="G5" s="117">
        <v>1.3288056252</v>
      </c>
      <c r="H5" s="67">
        <v>18</v>
      </c>
      <c r="I5" s="117">
        <v>1.8616003558000001</v>
      </c>
      <c r="J5" s="117">
        <v>1.6974389741</v>
      </c>
    </row>
    <row r="6" spans="1:16" s="60" customFormat="1" ht="18.899999999999999" customHeight="1" x14ac:dyDescent="0.3">
      <c r="A6" s="77" t="s">
        <v>65</v>
      </c>
      <c r="B6" s="67">
        <v>7</v>
      </c>
      <c r="C6" s="117">
        <v>1.0533285181000001</v>
      </c>
      <c r="D6" s="117">
        <v>1.0251991523999999</v>
      </c>
      <c r="E6" s="67">
        <v>16</v>
      </c>
      <c r="F6" s="117">
        <v>2.3675643682</v>
      </c>
      <c r="G6" s="117">
        <v>2.0726533672</v>
      </c>
      <c r="H6" s="67">
        <v>19</v>
      </c>
      <c r="I6" s="117">
        <v>2.7106070333000001</v>
      </c>
      <c r="J6" s="117">
        <v>2.4313457258</v>
      </c>
    </row>
    <row r="7" spans="1:16" s="60" customFormat="1" ht="18.899999999999999" customHeight="1" x14ac:dyDescent="0.3">
      <c r="A7" s="77" t="s">
        <v>66</v>
      </c>
      <c r="B7" s="67">
        <v>13</v>
      </c>
      <c r="C7" s="117">
        <v>2.9715644144</v>
      </c>
      <c r="D7" s="117">
        <v>2.9319916083000002</v>
      </c>
      <c r="E7" s="67">
        <v>10</v>
      </c>
      <c r="F7" s="117">
        <v>2.2035653688000001</v>
      </c>
      <c r="G7" s="117">
        <v>2.0272586915000002</v>
      </c>
      <c r="H7" s="67">
        <v>7</v>
      </c>
      <c r="I7" s="117">
        <v>1.4774478144000001</v>
      </c>
      <c r="J7" s="117">
        <v>1.3875110420000001</v>
      </c>
    </row>
    <row r="8" spans="1:16" s="60" customFormat="1" ht="18.899999999999999" customHeight="1" x14ac:dyDescent="0.3">
      <c r="A8" s="77" t="s">
        <v>67</v>
      </c>
      <c r="B8" s="67">
        <v>26</v>
      </c>
      <c r="C8" s="117">
        <v>3.2325442610000001</v>
      </c>
      <c r="D8" s="117">
        <v>3.0472649292999998</v>
      </c>
      <c r="E8" s="67">
        <v>29</v>
      </c>
      <c r="F8" s="117">
        <v>3.5626097958999998</v>
      </c>
      <c r="G8" s="117">
        <v>3.4356995327000002</v>
      </c>
      <c r="H8" s="67">
        <v>20</v>
      </c>
      <c r="I8" s="117">
        <v>2.3291021311</v>
      </c>
      <c r="J8" s="117">
        <v>2.2662602383000001</v>
      </c>
    </row>
    <row r="9" spans="1:16" s="60" customFormat="1" ht="18.899999999999999" customHeight="1" x14ac:dyDescent="0.3">
      <c r="A9" s="77" t="s">
        <v>68</v>
      </c>
      <c r="B9" s="67">
        <v>16</v>
      </c>
      <c r="C9" s="117">
        <v>12.234286588</v>
      </c>
      <c r="D9" s="117">
        <v>11.686634902</v>
      </c>
      <c r="E9" s="67">
        <v>13</v>
      </c>
      <c r="F9" s="117">
        <v>9.5503967087999992</v>
      </c>
      <c r="G9" s="117">
        <v>9.2326174056999992</v>
      </c>
      <c r="H9" s="67">
        <v>6</v>
      </c>
      <c r="I9" s="117">
        <v>4.1759465478999998</v>
      </c>
      <c r="J9" s="117">
        <v>4.0007047056999996</v>
      </c>
    </row>
    <row r="10" spans="1:16" s="60" customFormat="1" ht="18.899999999999999" customHeight="1" x14ac:dyDescent="0.3">
      <c r="A10" s="79" t="s">
        <v>49</v>
      </c>
      <c r="B10" s="80">
        <v>113</v>
      </c>
      <c r="C10" s="120">
        <v>2.1088542016999998</v>
      </c>
      <c r="D10" s="120">
        <v>2.1997233708000001</v>
      </c>
      <c r="E10" s="80">
        <v>112</v>
      </c>
      <c r="F10" s="120">
        <v>1.9885904621999999</v>
      </c>
      <c r="G10" s="120">
        <v>1.9489968800999999</v>
      </c>
      <c r="H10" s="80">
        <v>88</v>
      </c>
      <c r="I10" s="120">
        <v>1.4882311358</v>
      </c>
      <c r="J10" s="120">
        <v>1.4244253405</v>
      </c>
    </row>
    <row r="11" spans="1:16" ht="18.899999999999999" customHeight="1" x14ac:dyDescent="0.25">
      <c r="A11" s="81" t="s">
        <v>29</v>
      </c>
      <c r="B11" s="82">
        <v>941</v>
      </c>
      <c r="C11" s="121">
        <v>1.7315513871999999</v>
      </c>
      <c r="D11" s="121">
        <v>1.6482940041</v>
      </c>
      <c r="E11" s="82">
        <v>982</v>
      </c>
      <c r="F11" s="121">
        <v>1.6877474690000001</v>
      </c>
      <c r="G11" s="121">
        <v>1.596451284</v>
      </c>
      <c r="H11" s="82">
        <v>908</v>
      </c>
      <c r="I11" s="121">
        <v>1.48365407</v>
      </c>
      <c r="J11" s="121">
        <v>1.48365407</v>
      </c>
      <c r="K11" s="83"/>
      <c r="L11" s="83"/>
    </row>
    <row r="12" spans="1:16" ht="18.899999999999999" customHeight="1" x14ac:dyDescent="0.25">
      <c r="A12" s="70" t="s">
        <v>221</v>
      </c>
    </row>
    <row r="13" spans="1:16" s="64" customFormat="1" ht="18.899999999999999" customHeight="1" x14ac:dyDescent="0.3">
      <c r="A13" s="60"/>
      <c r="B13" s="71"/>
      <c r="C13" s="72"/>
      <c r="D13" s="72"/>
      <c r="E13" s="72"/>
      <c r="F13" s="72"/>
      <c r="G13" s="72"/>
      <c r="H13" s="71"/>
      <c r="I13" s="72"/>
      <c r="J13" s="72"/>
      <c r="O13" s="58"/>
      <c r="P13" s="58"/>
    </row>
    <row r="14" spans="1:16" ht="15.6" x14ac:dyDescent="0.3">
      <c r="A14" s="124" t="s">
        <v>265</v>
      </c>
      <c r="B14" s="73"/>
      <c r="C14" s="73"/>
      <c r="D14" s="73"/>
      <c r="E14" s="73"/>
      <c r="F14" s="73"/>
      <c r="G14" s="73"/>
      <c r="H14" s="73"/>
      <c r="I14" s="73"/>
      <c r="J14" s="73"/>
    </row>
    <row r="16" spans="1:16" x14ac:dyDescent="0.25">
      <c r="B16" s="72"/>
      <c r="H16" s="72"/>
    </row>
    <row r="17" s="72" customFormat="1" x14ac:dyDescent="0.25"/>
    <row r="18" s="72" customFormat="1" x14ac:dyDescent="0.25"/>
    <row r="19" s="72" customFormat="1" x14ac:dyDescent="0.25"/>
    <row r="20" s="72" customFormat="1" x14ac:dyDescent="0.25"/>
    <row r="21" s="72" customFormat="1" x14ac:dyDescent="0.25"/>
    <row r="22" s="72" customFormat="1" x14ac:dyDescent="0.25"/>
    <row r="23" s="72" customFormat="1" x14ac:dyDescent="0.25"/>
    <row r="24" s="72" customFormat="1" x14ac:dyDescent="0.25"/>
    <row r="25" s="72" customFormat="1" x14ac:dyDescent="0.25"/>
    <row r="26" s="72" customFormat="1" x14ac:dyDescent="0.25"/>
    <row r="27" s="72" customFormat="1" x14ac:dyDescent="0.25"/>
    <row r="28" s="72" customFormat="1" x14ac:dyDescent="0.25"/>
    <row r="29" s="72" customFormat="1" x14ac:dyDescent="0.25"/>
    <row r="30" s="72" customFormat="1" x14ac:dyDescent="0.25"/>
    <row r="31" s="72" customFormat="1" x14ac:dyDescent="0.25"/>
    <row r="32" s="72" customFormat="1" x14ac:dyDescent="0.25"/>
    <row r="33" spans="1:10" x14ac:dyDescent="0.25">
      <c r="B33" s="72"/>
      <c r="H33" s="72"/>
    </row>
    <row r="34" spans="1:10" x14ac:dyDescent="0.25">
      <c r="B34" s="72"/>
      <c r="H34" s="72"/>
    </row>
    <row r="35" spans="1:10" x14ac:dyDescent="0.25">
      <c r="A35" s="60"/>
      <c r="B35" s="60"/>
      <c r="C35" s="60"/>
      <c r="D35" s="60"/>
      <c r="F35" s="60"/>
      <c r="G35" s="60"/>
      <c r="H35" s="60"/>
      <c r="I35" s="60"/>
      <c r="J35" s="60"/>
    </row>
    <row r="36" spans="1:10" x14ac:dyDescent="0.25">
      <c r="B36" s="72"/>
      <c r="H36" s="72"/>
    </row>
    <row r="37" spans="1:10" x14ac:dyDescent="0.25">
      <c r="B37" s="72"/>
      <c r="H37" s="72"/>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33"/>
  <sheetViews>
    <sheetView showGridLines="0" zoomScale="80" zoomScaleNormal="80" workbookViewId="0"/>
  </sheetViews>
  <sheetFormatPr defaultColWidth="9.33203125" defaultRowHeight="15" x14ac:dyDescent="0.25"/>
  <cols>
    <col min="1" max="1" width="50.77734375" style="72" customWidth="1"/>
    <col min="2" max="2" width="20.77734375" style="71" customWidth="1"/>
    <col min="3" max="7" width="20.77734375" style="72" customWidth="1"/>
    <col min="8" max="8" width="20.77734375" style="71" customWidth="1"/>
    <col min="9" max="10" width="20.77734375" style="72" customWidth="1"/>
    <col min="11" max="12" width="10.5546875" style="72" customWidth="1"/>
    <col min="13" max="16384" width="9.33203125" style="72"/>
  </cols>
  <sheetData>
    <row r="1" spans="1:16" s="60" customFormat="1" ht="18.899999999999999" customHeight="1" x14ac:dyDescent="0.3">
      <c r="A1" s="123" t="s">
        <v>271</v>
      </c>
      <c r="B1" s="59"/>
      <c r="C1" s="59"/>
      <c r="D1" s="59"/>
      <c r="E1" s="59"/>
      <c r="F1" s="59"/>
      <c r="G1" s="59"/>
      <c r="H1" s="59"/>
      <c r="I1" s="59"/>
      <c r="J1" s="59"/>
    </row>
    <row r="2" spans="1:16" s="60" customFormat="1" ht="18.899999999999999" customHeight="1" x14ac:dyDescent="0.3">
      <c r="A2" s="1" t="s">
        <v>256</v>
      </c>
      <c r="B2" s="61"/>
      <c r="C2" s="61"/>
      <c r="D2" s="61"/>
      <c r="E2" s="61"/>
      <c r="F2" s="61"/>
      <c r="G2" s="61"/>
      <c r="H2" s="61"/>
      <c r="I2" s="61"/>
      <c r="J2" s="61"/>
    </row>
    <row r="3" spans="1:16" s="64" customFormat="1" ht="54" customHeight="1" x14ac:dyDescent="0.3">
      <c r="A3" s="95" t="s">
        <v>252</v>
      </c>
      <c r="B3" s="62" t="s">
        <v>248</v>
      </c>
      <c r="C3" s="62" t="s">
        <v>258</v>
      </c>
      <c r="D3" s="62" t="s">
        <v>259</v>
      </c>
      <c r="E3" s="62" t="s">
        <v>249</v>
      </c>
      <c r="F3" s="62" t="s">
        <v>260</v>
      </c>
      <c r="G3" s="62" t="s">
        <v>261</v>
      </c>
      <c r="H3" s="62" t="s">
        <v>250</v>
      </c>
      <c r="I3" s="62" t="s">
        <v>262</v>
      </c>
      <c r="J3" s="63" t="s">
        <v>263</v>
      </c>
      <c r="O3" s="65"/>
      <c r="P3" s="65"/>
    </row>
    <row r="4" spans="1:16" s="60" customFormat="1" ht="18.899999999999999" customHeight="1" x14ac:dyDescent="0.3">
      <c r="A4" s="77" t="s">
        <v>103</v>
      </c>
      <c r="B4" s="67">
        <v>47</v>
      </c>
      <c r="C4" s="117">
        <v>1.4469953296</v>
      </c>
      <c r="D4" s="117">
        <v>1.3968963092</v>
      </c>
      <c r="E4" s="67">
        <v>53</v>
      </c>
      <c r="F4" s="117">
        <v>1.6050392174999999</v>
      </c>
      <c r="G4" s="117">
        <v>1.4584974263999999</v>
      </c>
      <c r="H4" s="67">
        <v>47</v>
      </c>
      <c r="I4" s="117">
        <v>1.3972376314999999</v>
      </c>
      <c r="J4" s="117">
        <v>1.3540322794999999</v>
      </c>
    </row>
    <row r="5" spans="1:16" s="60" customFormat="1" ht="18.899999999999999" customHeight="1" x14ac:dyDescent="0.3">
      <c r="A5" s="77" t="s">
        <v>104</v>
      </c>
      <c r="B5" s="67">
        <v>30</v>
      </c>
      <c r="C5" s="117">
        <v>1.4297152007</v>
      </c>
      <c r="D5" s="117">
        <v>1.2831358423000001</v>
      </c>
      <c r="E5" s="67">
        <v>35</v>
      </c>
      <c r="F5" s="117">
        <v>1.5330302313999999</v>
      </c>
      <c r="G5" s="117">
        <v>1.3717606219</v>
      </c>
      <c r="H5" s="67">
        <v>36</v>
      </c>
      <c r="I5" s="117">
        <v>1.4858289067999999</v>
      </c>
      <c r="J5" s="117">
        <v>1.4024543613</v>
      </c>
    </row>
    <row r="6" spans="1:16" s="60" customFormat="1" ht="18.899999999999999" customHeight="1" x14ac:dyDescent="0.3">
      <c r="A6" s="77" t="s">
        <v>105</v>
      </c>
      <c r="B6" s="67">
        <v>42</v>
      </c>
      <c r="C6" s="117">
        <v>2.3169601483000002</v>
      </c>
      <c r="D6" s="117">
        <v>2.3127651416999999</v>
      </c>
      <c r="E6" s="67">
        <v>41</v>
      </c>
      <c r="F6" s="117">
        <v>2.2950415905999999</v>
      </c>
      <c r="G6" s="117">
        <v>2.1218130219</v>
      </c>
      <c r="H6" s="67">
        <v>57</v>
      </c>
      <c r="I6" s="117">
        <v>3.1823663405999998</v>
      </c>
      <c r="J6" s="117">
        <v>3.3436218264000002</v>
      </c>
    </row>
    <row r="7" spans="1:16" s="60" customFormat="1" ht="18.899999999999999" customHeight="1" x14ac:dyDescent="0.3">
      <c r="A7" s="79" t="s">
        <v>94</v>
      </c>
      <c r="B7" s="80">
        <v>119</v>
      </c>
      <c r="C7" s="120">
        <v>1.6622085024</v>
      </c>
      <c r="D7" s="120">
        <v>1.5925417969</v>
      </c>
      <c r="E7" s="80">
        <v>129</v>
      </c>
      <c r="F7" s="120">
        <v>1.7499545554</v>
      </c>
      <c r="G7" s="120">
        <v>1.5617835281000001</v>
      </c>
      <c r="H7" s="80">
        <v>140</v>
      </c>
      <c r="I7" s="120">
        <v>1.8475043515</v>
      </c>
      <c r="J7" s="120">
        <v>1.8959480980000001</v>
      </c>
    </row>
    <row r="8" spans="1:16" ht="18.899999999999999" customHeight="1" x14ac:dyDescent="0.25">
      <c r="A8" s="81" t="s">
        <v>29</v>
      </c>
      <c r="B8" s="82">
        <v>941</v>
      </c>
      <c r="C8" s="121">
        <v>1.7315513871999999</v>
      </c>
      <c r="D8" s="121">
        <v>1.6482940041</v>
      </c>
      <c r="E8" s="82">
        <v>982</v>
      </c>
      <c r="F8" s="121">
        <v>1.6877474690000001</v>
      </c>
      <c r="G8" s="121">
        <v>1.596451284</v>
      </c>
      <c r="H8" s="82">
        <v>908</v>
      </c>
      <c r="I8" s="121">
        <v>1.48365407</v>
      </c>
      <c r="J8" s="121">
        <v>1.48365407</v>
      </c>
      <c r="K8" s="83"/>
      <c r="L8" s="83"/>
    </row>
    <row r="9" spans="1:16" ht="18.899999999999999" customHeight="1" x14ac:dyDescent="0.25">
      <c r="A9" s="70" t="s">
        <v>221</v>
      </c>
    </row>
    <row r="11" spans="1:16" ht="15.6" x14ac:dyDescent="0.3">
      <c r="A11" s="124" t="s">
        <v>265</v>
      </c>
      <c r="B11" s="73"/>
      <c r="C11" s="73"/>
      <c r="D11" s="73"/>
      <c r="E11" s="73"/>
      <c r="F11" s="73"/>
      <c r="G11" s="73"/>
      <c r="H11" s="73"/>
      <c r="I11" s="73"/>
      <c r="J11" s="73"/>
    </row>
    <row r="12" spans="1:16" x14ac:dyDescent="0.25">
      <c r="B12" s="72"/>
      <c r="H12" s="72"/>
    </row>
    <row r="13" spans="1:16" x14ac:dyDescent="0.25">
      <c r="B13" s="72"/>
      <c r="H13" s="72"/>
    </row>
    <row r="14" spans="1:16" x14ac:dyDescent="0.25">
      <c r="B14" s="72"/>
      <c r="H14" s="72"/>
    </row>
    <row r="15" spans="1:16" x14ac:dyDescent="0.25">
      <c r="B15" s="72"/>
      <c r="H15" s="72"/>
    </row>
    <row r="16" spans="1:16" x14ac:dyDescent="0.25">
      <c r="B16" s="72"/>
      <c r="H16" s="72"/>
    </row>
    <row r="17" spans="1:10" x14ac:dyDescent="0.25">
      <c r="B17" s="72"/>
      <c r="H17" s="72"/>
    </row>
    <row r="18" spans="1:10" x14ac:dyDescent="0.25">
      <c r="B18" s="72"/>
      <c r="H18" s="72"/>
    </row>
    <row r="19" spans="1:10" x14ac:dyDescent="0.25">
      <c r="B19" s="72"/>
      <c r="H19" s="72"/>
    </row>
    <row r="20" spans="1:10" x14ac:dyDescent="0.25">
      <c r="B20" s="72"/>
      <c r="H20" s="72"/>
    </row>
    <row r="21" spans="1:10" x14ac:dyDescent="0.25">
      <c r="B21" s="72"/>
      <c r="H21" s="72"/>
    </row>
    <row r="22" spans="1:10" x14ac:dyDescent="0.25">
      <c r="B22" s="72"/>
      <c r="H22" s="72"/>
    </row>
    <row r="23" spans="1:10" x14ac:dyDescent="0.25">
      <c r="B23" s="72"/>
      <c r="H23" s="72"/>
    </row>
    <row r="24" spans="1:10" x14ac:dyDescent="0.25">
      <c r="B24" s="72"/>
      <c r="H24" s="72"/>
    </row>
    <row r="25" spans="1:10" x14ac:dyDescent="0.25">
      <c r="B25" s="72"/>
      <c r="H25" s="72"/>
    </row>
    <row r="26" spans="1:10" x14ac:dyDescent="0.25">
      <c r="B26" s="72"/>
      <c r="H26" s="72"/>
    </row>
    <row r="27" spans="1:10" x14ac:dyDescent="0.25">
      <c r="B27" s="72"/>
      <c r="H27" s="72"/>
    </row>
    <row r="28" spans="1:10" x14ac:dyDescent="0.25">
      <c r="B28" s="72"/>
      <c r="H28" s="72"/>
    </row>
    <row r="29" spans="1:10" x14ac:dyDescent="0.25">
      <c r="B29" s="72"/>
      <c r="H29" s="72"/>
    </row>
    <row r="30" spans="1:10" x14ac:dyDescent="0.25">
      <c r="B30" s="72"/>
      <c r="H30" s="72"/>
    </row>
    <row r="31" spans="1:10" x14ac:dyDescent="0.25">
      <c r="A31" s="60"/>
      <c r="B31" s="60"/>
      <c r="C31" s="60"/>
      <c r="D31" s="60"/>
      <c r="F31" s="60"/>
      <c r="G31" s="60"/>
      <c r="H31" s="60"/>
      <c r="I31" s="60"/>
      <c r="J31" s="60"/>
    </row>
    <row r="32" spans="1:10" x14ac:dyDescent="0.25">
      <c r="B32" s="72"/>
      <c r="H32" s="72"/>
    </row>
    <row r="33" s="72" customFormat="1" x14ac:dyDescent="0.25"/>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32"/>
  <sheetViews>
    <sheetView showGridLines="0" zoomScale="80" zoomScaleNormal="80" workbookViewId="0"/>
  </sheetViews>
  <sheetFormatPr defaultColWidth="9.33203125" defaultRowHeight="15" x14ac:dyDescent="0.25"/>
  <cols>
    <col min="1" max="1" width="50.77734375" style="72" customWidth="1"/>
    <col min="2" max="2" width="20.77734375" style="71" customWidth="1"/>
    <col min="3" max="7" width="20.77734375" style="72" customWidth="1"/>
    <col min="8" max="8" width="20.77734375" style="71" customWidth="1"/>
    <col min="9" max="10" width="20.77734375" style="72" customWidth="1"/>
    <col min="11" max="12" width="10.5546875" style="72" customWidth="1"/>
    <col min="13" max="16384" width="9.33203125" style="72"/>
  </cols>
  <sheetData>
    <row r="1" spans="1:16" s="60" customFormat="1" ht="18.899999999999999" customHeight="1" x14ac:dyDescent="0.3">
      <c r="A1" s="123" t="s">
        <v>272</v>
      </c>
      <c r="B1" s="59"/>
      <c r="C1" s="59"/>
      <c r="D1" s="59"/>
      <c r="E1" s="59"/>
      <c r="F1" s="59"/>
      <c r="G1" s="59"/>
      <c r="H1" s="59"/>
      <c r="I1" s="59"/>
      <c r="J1" s="59"/>
    </row>
    <row r="2" spans="1:16" s="60" customFormat="1" ht="18.899999999999999" customHeight="1" x14ac:dyDescent="0.3">
      <c r="A2" s="1" t="s">
        <v>256</v>
      </c>
      <c r="B2" s="61"/>
      <c r="C2" s="61"/>
      <c r="D2" s="61"/>
      <c r="E2" s="61"/>
      <c r="F2" s="61"/>
      <c r="G2" s="61"/>
      <c r="H2" s="61"/>
      <c r="I2" s="61"/>
      <c r="J2" s="61"/>
    </row>
    <row r="3" spans="1:16" s="64" customFormat="1" ht="54" customHeight="1" x14ac:dyDescent="0.3">
      <c r="A3" s="95" t="s">
        <v>252</v>
      </c>
      <c r="B3" s="62" t="s">
        <v>248</v>
      </c>
      <c r="C3" s="62" t="s">
        <v>258</v>
      </c>
      <c r="D3" s="62" t="s">
        <v>259</v>
      </c>
      <c r="E3" s="62" t="s">
        <v>249</v>
      </c>
      <c r="F3" s="62" t="s">
        <v>260</v>
      </c>
      <c r="G3" s="62" t="s">
        <v>261</v>
      </c>
      <c r="H3" s="62" t="s">
        <v>250</v>
      </c>
      <c r="I3" s="62" t="s">
        <v>262</v>
      </c>
      <c r="J3" s="63" t="s">
        <v>263</v>
      </c>
      <c r="O3" s="65"/>
      <c r="P3" s="65"/>
    </row>
    <row r="4" spans="1:16" s="60" customFormat="1" ht="56.25" customHeight="1" x14ac:dyDescent="0.3">
      <c r="A4" s="84" t="s">
        <v>69</v>
      </c>
      <c r="B4" s="67">
        <v>39</v>
      </c>
      <c r="C4" s="117">
        <v>2.4673549954</v>
      </c>
      <c r="D4" s="117">
        <v>2.2036780963</v>
      </c>
      <c r="E4" s="67">
        <v>62</v>
      </c>
      <c r="F4" s="117">
        <v>3.8425306162999999</v>
      </c>
      <c r="G4" s="117">
        <v>3.6711527595</v>
      </c>
      <c r="H4" s="67">
        <v>48</v>
      </c>
      <c r="I4" s="117">
        <v>3.0109901139000002</v>
      </c>
      <c r="J4" s="117">
        <v>3.0198519081000001</v>
      </c>
    </row>
    <row r="5" spans="1:16" s="60" customFormat="1" ht="56.25" customHeight="1" x14ac:dyDescent="0.3">
      <c r="A5" s="84" t="s">
        <v>70</v>
      </c>
      <c r="B5" s="67">
        <v>72</v>
      </c>
      <c r="C5" s="117">
        <v>6.9854082582999997</v>
      </c>
      <c r="D5" s="117">
        <v>6.5343419032999996</v>
      </c>
      <c r="E5" s="67">
        <v>56</v>
      </c>
      <c r="F5" s="117">
        <v>5.1388876143999997</v>
      </c>
      <c r="G5" s="117">
        <v>5.0024099252000003</v>
      </c>
      <c r="H5" s="67">
        <v>63</v>
      </c>
      <c r="I5" s="117">
        <v>5.3931891724999996</v>
      </c>
      <c r="J5" s="117">
        <v>5.5041739399000003</v>
      </c>
    </row>
    <row r="6" spans="1:16" s="60" customFormat="1" ht="56.25" customHeight="1" x14ac:dyDescent="0.3">
      <c r="A6" s="84" t="s">
        <v>71</v>
      </c>
      <c r="B6" s="67">
        <v>26</v>
      </c>
      <c r="C6" s="117">
        <v>9.2980009298000006</v>
      </c>
      <c r="D6" s="117">
        <v>8.7269137552</v>
      </c>
      <c r="E6" s="67">
        <v>22</v>
      </c>
      <c r="F6" s="117">
        <v>6.9887861749000004</v>
      </c>
      <c r="G6" s="117">
        <v>6.7029547590999998</v>
      </c>
      <c r="H6" s="67">
        <v>25</v>
      </c>
      <c r="I6" s="117">
        <v>7.2594227306999999</v>
      </c>
      <c r="J6" s="117">
        <v>6.8884237268000001</v>
      </c>
    </row>
    <row r="7" spans="1:16" s="60" customFormat="1" ht="18.600000000000001" customHeight="1" x14ac:dyDescent="0.3">
      <c r="A7" s="79" t="s">
        <v>92</v>
      </c>
      <c r="B7" s="80">
        <v>137</v>
      </c>
      <c r="C7" s="120">
        <v>4.7388610821999997</v>
      </c>
      <c r="D7" s="120">
        <v>4.4457631959999997</v>
      </c>
      <c r="E7" s="80">
        <v>140</v>
      </c>
      <c r="F7" s="120">
        <v>4.6387721833000004</v>
      </c>
      <c r="G7" s="120">
        <v>4.5554601573999998</v>
      </c>
      <c r="H7" s="80">
        <v>136</v>
      </c>
      <c r="I7" s="120">
        <v>4.3776636152000004</v>
      </c>
      <c r="J7" s="120">
        <v>4.6185832036000001</v>
      </c>
    </row>
    <row r="8" spans="1:16" ht="18.899999999999999" customHeight="1" x14ac:dyDescent="0.25">
      <c r="A8" s="81" t="s">
        <v>29</v>
      </c>
      <c r="B8" s="82">
        <v>941</v>
      </c>
      <c r="C8" s="121">
        <v>1.7315513871999999</v>
      </c>
      <c r="D8" s="121">
        <v>1.6482940041</v>
      </c>
      <c r="E8" s="82">
        <v>982</v>
      </c>
      <c r="F8" s="121">
        <v>1.6877474690000001</v>
      </c>
      <c r="G8" s="121">
        <v>1.596451284</v>
      </c>
      <c r="H8" s="82">
        <v>908</v>
      </c>
      <c r="I8" s="121">
        <v>1.48365407</v>
      </c>
      <c r="J8" s="121">
        <v>1.48365407</v>
      </c>
      <c r="K8" s="83"/>
      <c r="L8" s="83"/>
    </row>
    <row r="9" spans="1:16" ht="18.899999999999999" customHeight="1" x14ac:dyDescent="0.25">
      <c r="A9" s="70" t="s">
        <v>221</v>
      </c>
    </row>
    <row r="11" spans="1:16" ht="15.6" x14ac:dyDescent="0.3">
      <c r="A11" s="124" t="s">
        <v>265</v>
      </c>
      <c r="B11" s="73"/>
      <c r="C11" s="73"/>
      <c r="D11" s="73"/>
      <c r="E11" s="73"/>
      <c r="F11" s="73"/>
      <c r="G11" s="73"/>
      <c r="H11" s="73"/>
      <c r="I11" s="73"/>
      <c r="J11" s="73"/>
    </row>
    <row r="12" spans="1:16" x14ac:dyDescent="0.25">
      <c r="B12" s="72"/>
      <c r="H12" s="72"/>
    </row>
    <row r="13" spans="1:16" x14ac:dyDescent="0.25">
      <c r="B13" s="72"/>
      <c r="H13" s="72"/>
    </row>
    <row r="14" spans="1:16" x14ac:dyDescent="0.25">
      <c r="B14" s="72"/>
      <c r="H14" s="72"/>
    </row>
    <row r="15" spans="1:16" x14ac:dyDescent="0.25">
      <c r="B15" s="72"/>
      <c r="H15" s="72"/>
    </row>
    <row r="16" spans="1:16" x14ac:dyDescent="0.25">
      <c r="B16" s="72"/>
      <c r="H16" s="72"/>
    </row>
    <row r="17" spans="1:10" x14ac:dyDescent="0.25">
      <c r="B17" s="72"/>
      <c r="H17" s="72"/>
    </row>
    <row r="18" spans="1:10" x14ac:dyDescent="0.25">
      <c r="B18" s="72"/>
      <c r="H18" s="72"/>
    </row>
    <row r="19" spans="1:10" x14ac:dyDescent="0.25">
      <c r="B19" s="72"/>
      <c r="H19" s="72"/>
    </row>
    <row r="20" spans="1:10" x14ac:dyDescent="0.25">
      <c r="B20" s="72"/>
      <c r="H20" s="72"/>
    </row>
    <row r="21" spans="1:10" x14ac:dyDescent="0.25">
      <c r="B21" s="72"/>
      <c r="H21" s="72"/>
    </row>
    <row r="22" spans="1:10" x14ac:dyDescent="0.25">
      <c r="B22" s="72"/>
      <c r="H22" s="72"/>
    </row>
    <row r="23" spans="1:10" x14ac:dyDescent="0.25">
      <c r="B23" s="72"/>
      <c r="H23" s="72"/>
    </row>
    <row r="24" spans="1:10" x14ac:dyDescent="0.25">
      <c r="B24" s="72"/>
      <c r="H24" s="72"/>
    </row>
    <row r="25" spans="1:10" x14ac:dyDescent="0.25">
      <c r="B25" s="72"/>
      <c r="H25" s="72"/>
    </row>
    <row r="26" spans="1:10" x14ac:dyDescent="0.25">
      <c r="B26" s="72"/>
      <c r="H26" s="72"/>
    </row>
    <row r="27" spans="1:10" x14ac:dyDescent="0.25">
      <c r="B27" s="72"/>
      <c r="H27" s="72"/>
    </row>
    <row r="28" spans="1:10" x14ac:dyDescent="0.25">
      <c r="B28" s="72"/>
      <c r="H28" s="72"/>
    </row>
    <row r="29" spans="1:10" x14ac:dyDescent="0.25">
      <c r="B29" s="72"/>
      <c r="H29" s="72"/>
    </row>
    <row r="30" spans="1:10" x14ac:dyDescent="0.25">
      <c r="A30" s="60"/>
      <c r="B30" s="60"/>
      <c r="C30" s="60"/>
      <c r="D30" s="60"/>
      <c r="F30" s="60"/>
      <c r="G30" s="60"/>
      <c r="H30" s="60"/>
      <c r="I30" s="60"/>
      <c r="J30" s="60"/>
    </row>
    <row r="31" spans="1:10" x14ac:dyDescent="0.25">
      <c r="B31" s="72"/>
      <c r="H31" s="72"/>
    </row>
    <row r="32" spans="1:10" x14ac:dyDescent="0.25">
      <c r="B32" s="72"/>
      <c r="H32" s="72"/>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41"/>
  <sheetViews>
    <sheetView showGridLines="0" workbookViewId="0"/>
  </sheetViews>
  <sheetFormatPr defaultColWidth="9.33203125" defaultRowHeight="15" x14ac:dyDescent="0.25"/>
  <cols>
    <col min="1" max="1" width="41.5546875" style="72" customWidth="1"/>
    <col min="2" max="2" width="16.109375" style="71" customWidth="1"/>
    <col min="3" max="7" width="16.109375" style="72" customWidth="1"/>
    <col min="8" max="8" width="16.109375" style="71" customWidth="1"/>
    <col min="9" max="10" width="16.109375" style="72" customWidth="1"/>
    <col min="11" max="12" width="10.5546875" style="72" customWidth="1"/>
    <col min="13" max="16384" width="9.33203125" style="72"/>
  </cols>
  <sheetData>
    <row r="1" spans="1:8" s="60" customFormat="1" ht="18.899999999999999" customHeight="1" x14ac:dyDescent="0.3">
      <c r="A1" s="123" t="s">
        <v>273</v>
      </c>
      <c r="B1" s="59"/>
      <c r="C1" s="59"/>
      <c r="D1" s="59"/>
      <c r="E1" s="59"/>
    </row>
    <row r="2" spans="1:8" s="60" customFormat="1" ht="18.899999999999999" customHeight="1" x14ac:dyDescent="0.3">
      <c r="A2" s="1" t="s">
        <v>257</v>
      </c>
      <c r="B2" s="61"/>
      <c r="C2" s="61"/>
      <c r="D2" s="61"/>
      <c r="E2" s="85"/>
    </row>
    <row r="3" spans="1:8" ht="31.2" x14ac:dyDescent="0.25">
      <c r="A3" s="74" t="s">
        <v>30</v>
      </c>
      <c r="B3" s="75" t="s">
        <v>244</v>
      </c>
      <c r="C3" s="75" t="s">
        <v>245</v>
      </c>
      <c r="D3" s="76" t="s">
        <v>246</v>
      </c>
      <c r="H3" s="72"/>
    </row>
    <row r="4" spans="1:8" ht="18.899999999999999" customHeight="1" x14ac:dyDescent="0.25">
      <c r="A4" s="77" t="s">
        <v>99</v>
      </c>
      <c r="B4" s="78">
        <v>1.1939455560000001</v>
      </c>
      <c r="C4" s="78">
        <v>1.3843225504000001</v>
      </c>
      <c r="D4" s="78">
        <v>1.3519221475000001</v>
      </c>
      <c r="F4" s="40"/>
      <c r="G4" s="41"/>
      <c r="H4" s="41"/>
    </row>
    <row r="5" spans="1:8" ht="18.899999999999999" customHeight="1" x14ac:dyDescent="0.25">
      <c r="A5" s="77" t="s">
        <v>33</v>
      </c>
      <c r="B5" s="78">
        <v>1.8675407368000001</v>
      </c>
      <c r="C5" s="78">
        <v>1.1799989420000001</v>
      </c>
      <c r="D5" s="78">
        <v>0.95785734249999999</v>
      </c>
      <c r="F5" s="57"/>
      <c r="G5" s="56"/>
      <c r="H5" s="56"/>
    </row>
    <row r="6" spans="1:8" ht="18.899999999999999" customHeight="1" x14ac:dyDescent="0.25">
      <c r="A6" s="77" t="s">
        <v>32</v>
      </c>
      <c r="B6" s="78">
        <v>1.0065009529</v>
      </c>
      <c r="C6" s="78">
        <v>1.5409218957999999</v>
      </c>
      <c r="D6" s="78">
        <v>1.5439277201999999</v>
      </c>
      <c r="F6" s="57"/>
      <c r="G6" s="56"/>
      <c r="H6" s="56"/>
    </row>
    <row r="7" spans="1:8" ht="18.899999999999999" customHeight="1" x14ac:dyDescent="0.25">
      <c r="A7" s="77" t="s">
        <v>31</v>
      </c>
      <c r="B7" s="78">
        <v>1.9593421391000001</v>
      </c>
      <c r="C7" s="78">
        <v>2.1765469047999999</v>
      </c>
      <c r="D7" s="78">
        <v>3.3925683346</v>
      </c>
      <c r="F7" s="57"/>
      <c r="G7" s="56"/>
      <c r="H7" s="56"/>
    </row>
    <row r="8" spans="1:8" ht="18.899999999999999" customHeight="1" x14ac:dyDescent="0.25">
      <c r="A8" s="77" t="s">
        <v>98</v>
      </c>
      <c r="B8" s="78">
        <v>3.5695156852999999</v>
      </c>
      <c r="C8" s="78">
        <v>3.1262751410999998</v>
      </c>
      <c r="D8" s="78">
        <v>2.3369084443000001</v>
      </c>
      <c r="F8" s="57"/>
      <c r="G8" s="56"/>
      <c r="H8" s="56"/>
    </row>
    <row r="9" spans="1:8" ht="18.899999999999999" customHeight="1" x14ac:dyDescent="0.25">
      <c r="A9" s="77" t="s">
        <v>97</v>
      </c>
      <c r="B9" s="78">
        <v>0.63541743699999997</v>
      </c>
      <c r="C9" s="78">
        <v>0.70486945690000002</v>
      </c>
      <c r="D9" s="78">
        <v>0.73803242069999997</v>
      </c>
      <c r="F9" s="50"/>
      <c r="G9" s="49"/>
    </row>
    <row r="10" spans="1:8" ht="18.899999999999999" customHeight="1" x14ac:dyDescent="0.25">
      <c r="A10" s="77" t="s">
        <v>36</v>
      </c>
      <c r="B10" s="78">
        <v>0.84682164000000004</v>
      </c>
      <c r="C10" s="78">
        <v>0.89021134400000002</v>
      </c>
      <c r="D10" s="78">
        <v>0.84527272019999999</v>
      </c>
      <c r="F10" s="57"/>
      <c r="G10" s="56"/>
      <c r="H10" s="56"/>
    </row>
    <row r="11" spans="1:8" ht="18.899999999999999" customHeight="1" x14ac:dyDescent="0.25">
      <c r="A11" s="77" t="s">
        <v>35</v>
      </c>
      <c r="B11" s="78">
        <v>1.0765729299</v>
      </c>
      <c r="C11" s="78">
        <v>1.3240128128999999</v>
      </c>
      <c r="D11" s="78">
        <v>0.88816256149999995</v>
      </c>
      <c r="F11" s="57"/>
      <c r="G11" s="56"/>
      <c r="H11" s="56"/>
    </row>
    <row r="12" spans="1:8" ht="18.899999999999999" customHeight="1" x14ac:dyDescent="0.25">
      <c r="A12" s="77" t="s">
        <v>34</v>
      </c>
      <c r="B12" s="78">
        <v>1.5260967776000001</v>
      </c>
      <c r="C12" s="78">
        <v>1.5012088544</v>
      </c>
      <c r="D12" s="78">
        <v>1.3324185804999999</v>
      </c>
      <c r="F12" s="57"/>
      <c r="G12" s="56"/>
      <c r="H12" s="56"/>
    </row>
    <row r="13" spans="1:8" ht="18.899999999999999" customHeight="1" x14ac:dyDescent="0.25">
      <c r="A13" s="77" t="s">
        <v>100</v>
      </c>
      <c r="B13" s="78">
        <v>3.2336788708999999</v>
      </c>
      <c r="C13" s="78">
        <v>2.5324225545000001</v>
      </c>
      <c r="D13" s="78">
        <v>1.9995710070999999</v>
      </c>
      <c r="F13" s="57"/>
      <c r="G13" s="56"/>
      <c r="H13" s="56"/>
    </row>
    <row r="14" spans="1:8" ht="18.899999999999999" customHeight="1" x14ac:dyDescent="0.25">
      <c r="A14" s="77" t="s">
        <v>77</v>
      </c>
      <c r="B14" s="78">
        <v>3.1920736029999999</v>
      </c>
      <c r="C14" s="78">
        <v>3.9934565626</v>
      </c>
      <c r="D14" s="78">
        <v>3.0879978183999999</v>
      </c>
      <c r="H14" s="72"/>
    </row>
    <row r="15" spans="1:8" ht="18.899999999999999" customHeight="1" x14ac:dyDescent="0.25">
      <c r="A15" s="70" t="s">
        <v>221</v>
      </c>
    </row>
    <row r="16" spans="1:8" ht="18.899999999999999" customHeight="1" x14ac:dyDescent="0.25">
      <c r="A16" s="86"/>
      <c r="B16" s="87"/>
      <c r="C16" s="88"/>
      <c r="D16" s="88"/>
      <c r="H16" s="72"/>
    </row>
    <row r="17" spans="1:8" ht="18.899999999999999" customHeight="1" x14ac:dyDescent="0.3">
      <c r="A17" s="124" t="s">
        <v>265</v>
      </c>
      <c r="B17" s="72"/>
    </row>
    <row r="20" spans="1:8" x14ac:dyDescent="0.25">
      <c r="B20" s="72"/>
      <c r="H20" s="72"/>
    </row>
    <row r="21" spans="1:8" x14ac:dyDescent="0.25">
      <c r="B21" s="72"/>
      <c r="H21" s="72"/>
    </row>
    <row r="22" spans="1:8" x14ac:dyDescent="0.25">
      <c r="B22" s="72"/>
      <c r="H22" s="72"/>
    </row>
    <row r="23" spans="1:8" x14ac:dyDescent="0.25">
      <c r="B23" s="72"/>
      <c r="H23" s="72"/>
    </row>
    <row r="24" spans="1:8" x14ac:dyDescent="0.25">
      <c r="B24" s="72"/>
      <c r="H24" s="72"/>
    </row>
    <row r="25" spans="1:8" x14ac:dyDescent="0.25">
      <c r="B25" s="72"/>
      <c r="H25" s="72"/>
    </row>
    <row r="26" spans="1:8" x14ac:dyDescent="0.25">
      <c r="B26" s="72"/>
      <c r="H26" s="72"/>
    </row>
    <row r="27" spans="1:8" x14ac:dyDescent="0.25">
      <c r="B27" s="72"/>
      <c r="H27" s="72"/>
    </row>
    <row r="28" spans="1:8" x14ac:dyDescent="0.25">
      <c r="B28" s="72"/>
      <c r="H28" s="72"/>
    </row>
    <row r="29" spans="1:8" x14ac:dyDescent="0.25">
      <c r="B29" s="72"/>
      <c r="H29" s="72"/>
    </row>
    <row r="30" spans="1:8" x14ac:dyDescent="0.25">
      <c r="B30" s="72"/>
      <c r="H30" s="72"/>
    </row>
    <row r="31" spans="1:8" x14ac:dyDescent="0.25">
      <c r="B31" s="72"/>
      <c r="H31" s="72"/>
    </row>
    <row r="32" spans="1:8" x14ac:dyDescent="0.25">
      <c r="B32" s="72"/>
      <c r="H32" s="72"/>
    </row>
    <row r="33" spans="1:10" x14ac:dyDescent="0.25">
      <c r="B33" s="72"/>
      <c r="H33" s="72"/>
    </row>
    <row r="34" spans="1:10" x14ac:dyDescent="0.25">
      <c r="B34" s="72"/>
      <c r="H34" s="72"/>
    </row>
    <row r="35" spans="1:10" x14ac:dyDescent="0.25">
      <c r="B35" s="72"/>
      <c r="H35" s="72"/>
    </row>
    <row r="36" spans="1:10" x14ac:dyDescent="0.25">
      <c r="B36" s="72"/>
      <c r="H36" s="72"/>
    </row>
    <row r="37" spans="1:10" x14ac:dyDescent="0.25">
      <c r="B37" s="72"/>
      <c r="H37" s="72"/>
    </row>
    <row r="38" spans="1:10" x14ac:dyDescent="0.25">
      <c r="B38" s="72"/>
      <c r="H38" s="72"/>
    </row>
    <row r="39" spans="1:10" x14ac:dyDescent="0.25">
      <c r="A39" s="60"/>
      <c r="B39" s="60"/>
      <c r="C39" s="60"/>
      <c r="D39" s="60"/>
      <c r="F39" s="60"/>
      <c r="G39" s="60"/>
      <c r="H39" s="60"/>
      <c r="I39" s="60"/>
      <c r="J39" s="60"/>
    </row>
    <row r="40" spans="1:10" x14ac:dyDescent="0.25">
      <c r="B40" s="72"/>
      <c r="H40" s="72"/>
    </row>
    <row r="41" spans="1:10" x14ac:dyDescent="0.25">
      <c r="B41" s="72"/>
      <c r="H41" s="72"/>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BAE66-4C93-4D1E-BC91-5FEB9BDE70ED}">
  <sheetPr>
    <tabColor theme="3"/>
  </sheetPr>
  <dimension ref="A1:J37"/>
  <sheetViews>
    <sheetView showGridLines="0" workbookViewId="0"/>
  </sheetViews>
  <sheetFormatPr defaultColWidth="9.33203125" defaultRowHeight="15" x14ac:dyDescent="0.25"/>
  <cols>
    <col min="1" max="1" width="41.5546875" style="72" customWidth="1"/>
    <col min="2" max="2" width="16.109375" style="71" customWidth="1"/>
    <col min="3" max="7" width="16.109375" style="72" customWidth="1"/>
    <col min="8" max="8" width="16.109375" style="71" customWidth="1"/>
    <col min="9" max="10" width="16.109375" style="72" customWidth="1"/>
    <col min="11" max="12" width="10.5546875" style="72" customWidth="1"/>
    <col min="13" max="16384" width="9.33203125" style="72"/>
  </cols>
  <sheetData>
    <row r="1" spans="1:8" s="60" customFormat="1" ht="18.899999999999999" customHeight="1" x14ac:dyDescent="0.3">
      <c r="A1" s="123" t="s">
        <v>274</v>
      </c>
      <c r="B1" s="89"/>
      <c r="C1" s="90"/>
      <c r="D1" s="90"/>
    </row>
    <row r="2" spans="1:8" s="60" customFormat="1" ht="18.899999999999999" customHeight="1" x14ac:dyDescent="0.3">
      <c r="A2" s="74" t="s">
        <v>179</v>
      </c>
      <c r="B2" s="76" t="s">
        <v>178</v>
      </c>
      <c r="C2" s="91"/>
      <c r="D2" s="90"/>
      <c r="E2" s="91"/>
    </row>
    <row r="3" spans="1:8" ht="18.899999999999999" customHeight="1" x14ac:dyDescent="0.25">
      <c r="A3" s="77" t="s">
        <v>168</v>
      </c>
      <c r="B3" s="92">
        <v>1.1433199999999999E-5</v>
      </c>
      <c r="H3" s="72"/>
    </row>
    <row r="4" spans="1:8" ht="18.899999999999999" customHeight="1" x14ac:dyDescent="0.25">
      <c r="A4" s="77" t="s">
        <v>169</v>
      </c>
      <c r="B4" s="92">
        <v>8.6666006000000006E-6</v>
      </c>
      <c r="H4" s="72"/>
    </row>
    <row r="5" spans="1:8" ht="18.899999999999999" customHeight="1" x14ac:dyDescent="0.25">
      <c r="A5" s="77" t="s">
        <v>170</v>
      </c>
      <c r="B5" s="92">
        <v>4.3285569000000003E-6</v>
      </c>
      <c r="H5" s="72"/>
    </row>
    <row r="6" spans="1:8" ht="18.899999999999999" customHeight="1" x14ac:dyDescent="0.25">
      <c r="A6" s="77" t="s">
        <v>174</v>
      </c>
      <c r="B6" s="92">
        <v>0.99646976890000005</v>
      </c>
      <c r="H6" s="72"/>
    </row>
    <row r="7" spans="1:8" ht="18.899999999999999" customHeight="1" x14ac:dyDescent="0.25">
      <c r="A7" s="77" t="s">
        <v>175</v>
      </c>
      <c r="B7" s="92">
        <v>0.86988683450000004</v>
      </c>
      <c r="H7" s="72"/>
    </row>
    <row r="8" spans="1:8" ht="18.899999999999999" customHeight="1" x14ac:dyDescent="0.25">
      <c r="A8" s="77" t="s">
        <v>171</v>
      </c>
      <c r="B8" s="92">
        <v>6.8772239999999994E-14</v>
      </c>
      <c r="H8" s="72"/>
    </row>
    <row r="9" spans="1:8" ht="18.899999999999999" customHeight="1" x14ac:dyDescent="0.25">
      <c r="A9" s="77" t="s">
        <v>172</v>
      </c>
      <c r="B9" s="92">
        <v>6.1517860000000001E-10</v>
      </c>
      <c r="H9" s="72"/>
    </row>
    <row r="10" spans="1:8" ht="18.899999999999999" customHeight="1" x14ac:dyDescent="0.25">
      <c r="A10" s="77" t="s">
        <v>173</v>
      </c>
      <c r="B10" s="92">
        <v>1.0778397000000001E-6</v>
      </c>
      <c r="H10" s="72"/>
    </row>
    <row r="11" spans="1:8" ht="18.899999999999999" customHeight="1" x14ac:dyDescent="0.25">
      <c r="A11" s="77" t="s">
        <v>176</v>
      </c>
      <c r="B11" s="92">
        <v>0.2855843428</v>
      </c>
      <c r="H11" s="72"/>
    </row>
    <row r="12" spans="1:8" ht="18.899999999999999" customHeight="1" x14ac:dyDescent="0.25">
      <c r="A12" s="77" t="s">
        <v>177</v>
      </c>
      <c r="B12" s="92">
        <v>0.37128033119999998</v>
      </c>
      <c r="H12" s="72"/>
    </row>
    <row r="13" spans="1:8" ht="18.899999999999999" customHeight="1" x14ac:dyDescent="0.25">
      <c r="A13" s="70" t="s">
        <v>266</v>
      </c>
      <c r="B13" s="72"/>
    </row>
    <row r="15" spans="1:8" ht="15.6" x14ac:dyDescent="0.3">
      <c r="A15" s="124" t="s">
        <v>265</v>
      </c>
    </row>
    <row r="16" spans="1:8" x14ac:dyDescent="0.25">
      <c r="B16" s="72"/>
      <c r="H16" s="72"/>
    </row>
    <row r="17" s="72" customFormat="1" x14ac:dyDescent="0.25"/>
    <row r="18" s="72" customFormat="1" x14ac:dyDescent="0.25"/>
    <row r="19" s="72" customFormat="1" x14ac:dyDescent="0.25"/>
    <row r="20" s="72" customFormat="1" x14ac:dyDescent="0.25"/>
    <row r="21" s="72" customFormat="1" x14ac:dyDescent="0.25"/>
    <row r="22" s="72" customFormat="1" x14ac:dyDescent="0.25"/>
    <row r="23" s="72" customFormat="1" x14ac:dyDescent="0.25"/>
    <row r="24" s="72" customFormat="1" x14ac:dyDescent="0.25"/>
    <row r="25" s="72" customFormat="1" x14ac:dyDescent="0.25"/>
    <row r="26" s="72" customFormat="1" x14ac:dyDescent="0.25"/>
    <row r="27" s="72" customFormat="1" x14ac:dyDescent="0.25"/>
    <row r="28" s="72" customFormat="1" x14ac:dyDescent="0.25"/>
    <row r="29" s="72" customFormat="1" x14ac:dyDescent="0.25"/>
    <row r="30" s="72" customFormat="1" x14ac:dyDescent="0.25"/>
    <row r="31" s="72" customFormat="1" x14ac:dyDescent="0.25"/>
    <row r="32" s="72" customFormat="1" x14ac:dyDescent="0.25"/>
    <row r="33" spans="1:10" x14ac:dyDescent="0.25">
      <c r="B33" s="72"/>
      <c r="H33" s="72"/>
    </row>
    <row r="34" spans="1:10" x14ac:dyDescent="0.25">
      <c r="B34" s="72"/>
      <c r="H34" s="72"/>
    </row>
    <row r="35" spans="1:10" x14ac:dyDescent="0.25">
      <c r="A35" s="60"/>
      <c r="B35" s="60"/>
      <c r="C35" s="60"/>
      <c r="D35" s="60"/>
      <c r="F35" s="60"/>
      <c r="G35" s="60"/>
      <c r="H35" s="60"/>
      <c r="I35" s="60"/>
      <c r="J35" s="60"/>
    </row>
    <row r="36" spans="1:10" x14ac:dyDescent="0.25">
      <c r="B36" s="72"/>
      <c r="H36" s="72"/>
    </row>
    <row r="37" spans="1:10" x14ac:dyDescent="0.25">
      <c r="B37" s="72"/>
      <c r="H37" s="72"/>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E16" sqref="E16"/>
    </sheetView>
  </sheetViews>
  <sheetFormatPr defaultRowHeight="14.4" x14ac:dyDescent="0.3"/>
  <cols>
    <col min="1" max="1" width="5.88671875" customWidth="1"/>
    <col min="2" max="2" width="25.5546875" style="29" customWidth="1"/>
    <col min="4" max="4" width="11.88671875" style="30" bestFit="1" customWidth="1"/>
    <col min="5" max="5" width="26.5546875" style="29"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9" t="str">
        <f>'Raw Data'!B4</f>
        <v>Crude and Age &amp; Sex Adjusted Average Annual Suicide Rates by Regions, 2008-2012, 2013-2017 and 2018-2022(ref), per 10000 age 10+</v>
      </c>
    </row>
    <row r="3" spans="1:34" x14ac:dyDescent="0.3">
      <c r="B3" s="29" t="str">
        <f>'Raw Data'!B6</f>
        <v xml:space="preserve">date:   February 6, 2025 </v>
      </c>
    </row>
    <row r="4" spans="1:34" x14ac:dyDescent="0.3">
      <c r="AD4"/>
      <c r="AE4"/>
    </row>
    <row r="5" spans="1:34" s="3" customFormat="1" x14ac:dyDescent="0.3">
      <c r="A5" s="3" t="s">
        <v>132</v>
      </c>
      <c r="B5" s="2" t="s">
        <v>101</v>
      </c>
      <c r="C5" s="3" t="s">
        <v>73</v>
      </c>
      <c r="D5" s="31" t="s">
        <v>196</v>
      </c>
      <c r="E5" s="2" t="s">
        <v>197</v>
      </c>
      <c r="F5" s="7" t="s">
        <v>241</v>
      </c>
      <c r="G5" s="7" t="s">
        <v>242</v>
      </c>
      <c r="H5" s="7" t="s">
        <v>243</v>
      </c>
      <c r="I5" s="15"/>
      <c r="J5" s="19" t="s">
        <v>161</v>
      </c>
      <c r="K5" s="16"/>
    </row>
    <row r="6" spans="1:34" x14ac:dyDescent="0.3">
      <c r="A6">
        <v>6</v>
      </c>
      <c r="B6" s="32" t="s">
        <v>74</v>
      </c>
      <c r="C6" t="str">
        <f>IF('Raw Data'!BC13&lt;0,CONCATENATE("(",-1*'Raw Data'!BC13,")"),'Raw Data'!BC13)</f>
        <v xml:space="preserve"> </v>
      </c>
      <c r="D6" s="33" t="s">
        <v>48</v>
      </c>
      <c r="E6" s="29" t="str">
        <f t="shared" ref="E6:E11" si="0">CONCATENATE(B6)&amp; (C6)</f>
        <v xml:space="preserve">Manitoba  </v>
      </c>
      <c r="F6" s="13">
        <f>'Raw Data'!E13</f>
        <v>1.6482940041</v>
      </c>
      <c r="G6" s="13">
        <f>'Raw Data'!Q13</f>
        <v>1.596451284</v>
      </c>
      <c r="H6" s="13">
        <f>'Raw Data'!AC13</f>
        <v>1.48365407</v>
      </c>
      <c r="J6" s="19">
        <v>8</v>
      </c>
      <c r="K6" s="17" t="s">
        <v>85</v>
      </c>
      <c r="L6" s="34"/>
      <c r="M6"/>
      <c r="N6" s="32"/>
      <c r="S6" s="6"/>
      <c r="T6" s="6"/>
      <c r="U6" s="6"/>
      <c r="AA6"/>
      <c r="AB6"/>
      <c r="AC6"/>
      <c r="AD6"/>
      <c r="AE6"/>
    </row>
    <row r="7" spans="1:34" x14ac:dyDescent="0.3">
      <c r="A7">
        <v>5</v>
      </c>
      <c r="B7" s="32" t="s">
        <v>92</v>
      </c>
      <c r="C7" t="str">
        <f>IF('Raw Data'!BC12&lt;0,CONCATENATE("(",-1*'Raw Data'!BC12,")"),'Raw Data'!BC12)</f>
        <v>(1,2,3)</v>
      </c>
      <c r="D7"/>
      <c r="E7" s="29" t="str">
        <f t="shared" si="0"/>
        <v>Northern Health Region (1,2,3)</v>
      </c>
      <c r="F7" s="13">
        <f>'Raw Data'!E12</f>
        <v>4.4457631959999997</v>
      </c>
      <c r="G7" s="13">
        <f>'Raw Data'!Q12</f>
        <v>4.5554601573999998</v>
      </c>
      <c r="H7" s="13">
        <f>'Raw Data'!AC12</f>
        <v>4.6185832036000001</v>
      </c>
      <c r="J7" s="19">
        <v>9</v>
      </c>
      <c r="K7" s="16" t="s">
        <v>86</v>
      </c>
      <c r="L7" s="34"/>
      <c r="M7"/>
      <c r="N7" s="32"/>
      <c r="S7" s="6"/>
      <c r="T7" s="6"/>
      <c r="U7" s="6"/>
      <c r="AA7"/>
      <c r="AB7"/>
      <c r="AC7"/>
      <c r="AD7"/>
      <c r="AE7"/>
    </row>
    <row r="8" spans="1:34" x14ac:dyDescent="0.3">
      <c r="A8">
        <v>4</v>
      </c>
      <c r="B8" s="32" t="s">
        <v>94</v>
      </c>
      <c r="C8" t="str">
        <f>IF('Raw Data'!BC11&lt;0,CONCATENATE("(",-1*'Raw Data'!BC11,")"),'Raw Data'!BC11)</f>
        <v xml:space="preserve"> </v>
      </c>
      <c r="D8"/>
      <c r="E8" s="29" t="str">
        <f t="shared" si="0"/>
        <v xml:space="preserve">Prairie Mountain Health  </v>
      </c>
      <c r="F8" s="13">
        <f>'Raw Data'!E11</f>
        <v>1.5925417969</v>
      </c>
      <c r="G8" s="13">
        <f>'Raw Data'!Q11</f>
        <v>1.5617835281000001</v>
      </c>
      <c r="H8" s="13">
        <f>'Raw Data'!AC11</f>
        <v>1.8959480980000001</v>
      </c>
      <c r="J8" s="19">
        <v>10</v>
      </c>
      <c r="K8" s="16" t="s">
        <v>88</v>
      </c>
      <c r="L8" s="34"/>
      <c r="M8"/>
      <c r="N8" s="32"/>
      <c r="S8" s="6"/>
      <c r="T8" s="6"/>
      <c r="U8" s="6"/>
      <c r="AA8"/>
      <c r="AB8"/>
      <c r="AC8"/>
      <c r="AD8"/>
      <c r="AE8"/>
    </row>
    <row r="9" spans="1:34" x14ac:dyDescent="0.3">
      <c r="A9">
        <v>3</v>
      </c>
      <c r="B9" s="32" t="s">
        <v>93</v>
      </c>
      <c r="C9" t="str">
        <f>IF('Raw Data'!BC10&lt;0,CONCATENATE("(",-1*'Raw Data'!BC10,")"),'Raw Data'!BC10)</f>
        <v xml:space="preserve"> </v>
      </c>
      <c r="D9"/>
      <c r="E9" s="29" t="str">
        <f t="shared" si="0"/>
        <v xml:space="preserve">Interlake-Eastern RHA  </v>
      </c>
      <c r="F9" s="13">
        <f>'Raw Data'!E10</f>
        <v>2.1997233708000001</v>
      </c>
      <c r="G9" s="13">
        <f>'Raw Data'!Q10</f>
        <v>1.9489968800999999</v>
      </c>
      <c r="H9" s="13">
        <f>'Raw Data'!AC10</f>
        <v>1.4244253405</v>
      </c>
      <c r="J9" s="19">
        <v>11</v>
      </c>
      <c r="K9" s="16" t="s">
        <v>87</v>
      </c>
      <c r="L9" s="34"/>
      <c r="M9"/>
      <c r="N9" s="32"/>
      <c r="S9" s="6"/>
      <c r="T9" s="6"/>
      <c r="U9" s="6"/>
      <c r="AA9"/>
      <c r="AB9"/>
      <c r="AC9"/>
      <c r="AD9"/>
      <c r="AE9"/>
    </row>
    <row r="10" spans="1:34" x14ac:dyDescent="0.3">
      <c r="A10">
        <v>2</v>
      </c>
      <c r="B10" s="32" t="s">
        <v>95</v>
      </c>
      <c r="C10" t="str">
        <f>IF('Raw Data'!BC9&lt;0,CONCATENATE("(",-1*'Raw Data'!BC9,")"),'Raw Data'!BC9)</f>
        <v xml:space="preserve"> </v>
      </c>
      <c r="D10"/>
      <c r="E10" s="29" t="str">
        <f t="shared" si="0"/>
        <v xml:space="preserve">Winnipeg RHA  </v>
      </c>
      <c r="F10" s="13">
        <f>'Raw Data'!E9</f>
        <v>1.4670078924000001</v>
      </c>
      <c r="G10" s="13">
        <f>'Raw Data'!Q9</f>
        <v>1.3728888990000001</v>
      </c>
      <c r="H10" s="13">
        <f>'Raw Data'!AC9</f>
        <v>1.1411161314</v>
      </c>
      <c r="J10" s="19">
        <v>12</v>
      </c>
      <c r="K10" s="16" t="s">
        <v>89</v>
      </c>
      <c r="L10" s="34"/>
      <c r="M10"/>
      <c r="N10" s="32"/>
      <c r="S10" s="6"/>
      <c r="T10" s="6"/>
      <c r="U10" s="6"/>
      <c r="AA10"/>
      <c r="AB10"/>
      <c r="AC10"/>
      <c r="AD10"/>
      <c r="AE10"/>
    </row>
    <row r="11" spans="1:34" x14ac:dyDescent="0.3">
      <c r="A11">
        <v>1</v>
      </c>
      <c r="B11" s="32" t="s">
        <v>96</v>
      </c>
      <c r="C11" t="str">
        <f>IF('Raw Data'!BC8&lt;0,CONCATENATE("(",-1*'Raw Data'!BC8,")"),'Raw Data'!BC8)</f>
        <v>(1,2)</v>
      </c>
      <c r="D11"/>
      <c r="E11" s="29" t="str">
        <f t="shared" si="0"/>
        <v>Southern Health-Santé Sud (1,2)</v>
      </c>
      <c r="F11" s="13">
        <f>'Raw Data'!E8</f>
        <v>0.78807471129999995</v>
      </c>
      <c r="G11" s="13">
        <f>'Raw Data'!Q8</f>
        <v>0.9223637938</v>
      </c>
      <c r="H11" s="13">
        <f>'Raw Data'!AC8</f>
        <v>1.0887242078999999</v>
      </c>
      <c r="J11" s="19">
        <v>13</v>
      </c>
      <c r="K11" s="17" t="s">
        <v>50</v>
      </c>
      <c r="L11" s="34"/>
      <c r="M11"/>
      <c r="N11" s="32"/>
      <c r="S11" s="6"/>
      <c r="T11" s="6"/>
      <c r="U11" s="6"/>
      <c r="AA11"/>
      <c r="AB11"/>
      <c r="AC11"/>
      <c r="AD11"/>
      <c r="AE11"/>
    </row>
    <row r="12" spans="1:34" x14ac:dyDescent="0.3">
      <c r="D12" s="33"/>
      <c r="O12" s="34"/>
      <c r="AD12"/>
      <c r="AE12"/>
    </row>
    <row r="13" spans="1:34" x14ac:dyDescent="0.3">
      <c r="O13" s="34"/>
      <c r="AD13"/>
      <c r="AE13"/>
    </row>
    <row r="14" spans="1:34" x14ac:dyDescent="0.3">
      <c r="N14" s="6"/>
      <c r="O14" s="34"/>
    </row>
    <row r="15" spans="1:34" x14ac:dyDescent="0.3">
      <c r="B15"/>
      <c r="D15"/>
      <c r="E15" s="9" t="str">
        <f>'Raw Inc Data'!A4</f>
        <v>Crude and Age &amp; Sex Adjusted Average Annual Suicide Rates by Income Quintile, 2008-2012, 2013-2017 and 2018-2022(ref), per 10000 age 10+</v>
      </c>
      <c r="F15"/>
      <c r="G15"/>
      <c r="H15"/>
      <c r="I15"/>
      <c r="J15" s="6"/>
      <c r="K15" s="6"/>
      <c r="L15" s="6"/>
      <c r="M15" s="6"/>
      <c r="N15" s="6"/>
      <c r="O15" s="6"/>
      <c r="P15" s="6"/>
      <c r="Q15" s="6"/>
      <c r="R15" s="34"/>
      <c r="V15"/>
      <c r="W15"/>
      <c r="X15"/>
      <c r="AF15" s="6"/>
      <c r="AG15" s="6"/>
      <c r="AH15" s="6"/>
    </row>
    <row r="16" spans="1:34" x14ac:dyDescent="0.3">
      <c r="B16"/>
      <c r="D16"/>
      <c r="E16" s="9"/>
      <c r="F16"/>
      <c r="G16"/>
      <c r="H16"/>
      <c r="I16"/>
      <c r="J16" s="6"/>
      <c r="K16" s="6"/>
      <c r="L16" s="6"/>
      <c r="M16" s="6"/>
      <c r="N16" s="6"/>
      <c r="O16" s="6"/>
      <c r="P16" s="6"/>
      <c r="Q16" s="6"/>
      <c r="R16" s="34"/>
      <c r="V16"/>
      <c r="W16"/>
      <c r="X16"/>
      <c r="AF16" s="6"/>
      <c r="AG16" s="6"/>
      <c r="AH16" s="6"/>
    </row>
    <row r="17" spans="1:34" x14ac:dyDescent="0.3">
      <c r="B17"/>
      <c r="D17"/>
      <c r="E17" s="9" t="str">
        <f>'Raw Inc Data'!A6</f>
        <v xml:space="preserve">date:   February 6, 2025 </v>
      </c>
      <c r="F17"/>
      <c r="G17"/>
      <c r="H17"/>
      <c r="I17"/>
      <c r="J17" s="6"/>
      <c r="K17" s="6"/>
      <c r="L17" s="6"/>
      <c r="M17" s="6"/>
      <c r="N17" s="6" t="s">
        <v>223</v>
      </c>
      <c r="O17" s="6" t="s">
        <v>224</v>
      </c>
      <c r="P17" s="6" t="s">
        <v>225</v>
      </c>
      <c r="R17" s="34"/>
      <c r="V17"/>
      <c r="W17"/>
      <c r="X17"/>
      <c r="AF17" s="6"/>
      <c r="AG17" s="6"/>
      <c r="AH17" s="6"/>
    </row>
    <row r="18" spans="1:34" x14ac:dyDescent="0.3">
      <c r="B18"/>
      <c r="D18"/>
      <c r="E18"/>
      <c r="F18" s="6" t="s">
        <v>198</v>
      </c>
      <c r="G18" s="6" t="s">
        <v>199</v>
      </c>
      <c r="H18" s="6" t="s">
        <v>200</v>
      </c>
      <c r="I18"/>
      <c r="J18" s="6"/>
      <c r="K18" s="6"/>
      <c r="L18" s="6"/>
      <c r="M18" s="6"/>
      <c r="N18" s="42" t="s">
        <v>222</v>
      </c>
      <c r="O18" s="6"/>
      <c r="Q18" s="3"/>
      <c r="R18" s="34"/>
      <c r="V18"/>
      <c r="W18"/>
      <c r="X18"/>
      <c r="AF18" s="6"/>
      <c r="AG18" s="6"/>
      <c r="AH18" s="6"/>
    </row>
    <row r="19" spans="1:34" x14ac:dyDescent="0.3">
      <c r="B19" s="3" t="s">
        <v>30</v>
      </c>
      <c r="C19" s="3" t="s">
        <v>215</v>
      </c>
      <c r="D19" s="31" t="s">
        <v>196</v>
      </c>
      <c r="E19" s="2" t="s">
        <v>197</v>
      </c>
      <c r="F19" s="7" t="s">
        <v>241</v>
      </c>
      <c r="G19" s="7" t="s">
        <v>242</v>
      </c>
      <c r="H19" s="7" t="s">
        <v>243</v>
      </c>
      <c r="I19" s="7"/>
      <c r="J19" s="19" t="s">
        <v>161</v>
      </c>
      <c r="K19" s="16"/>
      <c r="L19" s="7"/>
      <c r="M19" s="14"/>
      <c r="N19" s="7" t="s">
        <v>241</v>
      </c>
      <c r="O19" s="7" t="s">
        <v>242</v>
      </c>
      <c r="P19" s="7" t="s">
        <v>243</v>
      </c>
    </row>
    <row r="20" spans="1:34" ht="27" x14ac:dyDescent="0.3">
      <c r="A20" t="s">
        <v>28</v>
      </c>
      <c r="B20" s="45" t="s">
        <v>216</v>
      </c>
      <c r="C20" s="32" t="str">
        <f>IF(OR('Raw Inc Data'!BS9="s",'Raw Inc Data'!BT9="s",'Raw Inc Data'!BU9="s")," (s)","")</f>
        <v/>
      </c>
      <c r="D20" t="s">
        <v>28</v>
      </c>
      <c r="E20" s="45" t="str">
        <f>CONCATENATE(B20,C20)</f>
        <v>R1
(Lowest)</v>
      </c>
      <c r="F20" s="13">
        <f>'Raw Inc Data'!D9</f>
        <v>3.5695156852999999</v>
      </c>
      <c r="G20" s="13">
        <f>'Raw Inc Data'!U9</f>
        <v>3.1262751410999998</v>
      </c>
      <c r="H20" s="13">
        <f>'Raw Inc Data'!AL9</f>
        <v>2.3369084443000001</v>
      </c>
      <c r="I20" s="21"/>
      <c r="J20" s="40">
        <v>9</v>
      </c>
      <c r="K20" s="41" t="s">
        <v>39</v>
      </c>
      <c r="L20" s="21"/>
      <c r="M20" s="14"/>
      <c r="N20" s="13" t="str">
        <f>'Raw Inc Data'!BS9</f>
        <v xml:space="preserve"> </v>
      </c>
      <c r="O20" s="13" t="str">
        <f>'Raw Inc Data'!BU9</f>
        <v xml:space="preserve"> </v>
      </c>
      <c r="P20" s="13" t="str">
        <f>'Raw Inc Data'!BT9</f>
        <v xml:space="preserve"> </v>
      </c>
    </row>
    <row r="21" spans="1:34" x14ac:dyDescent="0.3">
      <c r="B21" s="32" t="s">
        <v>31</v>
      </c>
      <c r="C21" s="32" t="str">
        <f>IF(OR('Raw Inc Data'!BS10="s",'Raw Inc Data'!BT10="s",'Raw Inc Data'!BU10="s")," (s)","")</f>
        <v/>
      </c>
      <c r="D21"/>
      <c r="E21" s="45" t="str">
        <f t="shared" ref="E21:E29" si="1">CONCATENATE(B21,C21)</f>
        <v>R2</v>
      </c>
      <c r="F21" s="13">
        <f>'Raw Inc Data'!D10</f>
        <v>1.9593421391000001</v>
      </c>
      <c r="G21" s="13">
        <f>'Raw Inc Data'!U10</f>
        <v>2.1765469047999999</v>
      </c>
      <c r="H21" s="13">
        <f>'Raw Inc Data'!AL10</f>
        <v>3.3925683346</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2" t="s">
        <v>32</v>
      </c>
      <c r="C22" s="32" t="str">
        <f>IF(OR('Raw Inc Data'!BS11="s",'Raw Inc Data'!BT11="s",'Raw Inc Data'!BU11="s")," (s)","")</f>
        <v/>
      </c>
      <c r="D22"/>
      <c r="E22" s="45" t="str">
        <f t="shared" si="1"/>
        <v>R3</v>
      </c>
      <c r="F22" s="13">
        <f>'Raw Inc Data'!D11</f>
        <v>1.0065009529</v>
      </c>
      <c r="G22" s="13">
        <f>'Raw Inc Data'!U11</f>
        <v>1.5409218957999999</v>
      </c>
      <c r="H22" s="13">
        <f>'Raw Inc Data'!AL11</f>
        <v>1.5439277201999999</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2" t="s">
        <v>33</v>
      </c>
      <c r="C23" s="32" t="str">
        <f>IF(OR('Raw Inc Data'!BS12="s",'Raw Inc Data'!BT12="s",'Raw Inc Data'!BU12="s")," (s)","")</f>
        <v/>
      </c>
      <c r="D23"/>
      <c r="E23" s="45" t="str">
        <f t="shared" si="1"/>
        <v>R4</v>
      </c>
      <c r="F23" s="13">
        <f>'Raw Inc Data'!D12</f>
        <v>1.8675407368000001</v>
      </c>
      <c r="G23" s="13">
        <f>'Raw Inc Data'!U12</f>
        <v>1.1799989420000001</v>
      </c>
      <c r="H23" s="13">
        <f>'Raw Inc Data'!AL12</f>
        <v>0.95785734249999999</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5" t="s">
        <v>217</v>
      </c>
      <c r="C24" s="32" t="str">
        <f>IF(OR('Raw Inc Data'!BS13="s",'Raw Inc Data'!BT13="s",'Raw Inc Data'!BU13="s")," (s)","")</f>
        <v/>
      </c>
      <c r="D24"/>
      <c r="E24" s="45" t="str">
        <f t="shared" si="1"/>
        <v>Rural R5
(Highest)</v>
      </c>
      <c r="F24" s="13">
        <f>'Raw Inc Data'!D13</f>
        <v>1.1939455560000001</v>
      </c>
      <c r="G24" s="13">
        <f>'Raw Inc Data'!U13</f>
        <v>1.3843225504000001</v>
      </c>
      <c r="H24" s="13">
        <f>'Raw Inc Data'!AL13</f>
        <v>1.3519221475000001</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5" t="s">
        <v>218</v>
      </c>
      <c r="C25" s="32" t="str">
        <f>IF(OR('Raw Inc Data'!BS14="s",'Raw Inc Data'!BT14="s",'Raw Inc Data'!BU14="s")," (s)","")</f>
        <v/>
      </c>
      <c r="D25" t="s">
        <v>28</v>
      </c>
      <c r="E25" s="45" t="str">
        <f t="shared" si="1"/>
        <v>U1
(Lowest)</v>
      </c>
      <c r="F25" s="13">
        <f>'Raw Inc Data'!D14</f>
        <v>3.2336788708999999</v>
      </c>
      <c r="G25" s="13">
        <f>'Raw Inc Data'!U14</f>
        <v>2.5324225545000001</v>
      </c>
      <c r="H25" s="13">
        <f>'Raw Inc Data'!AL14</f>
        <v>1.9995710070999999</v>
      </c>
      <c r="I25" s="21"/>
      <c r="J25" s="50">
        <v>14</v>
      </c>
      <c r="K25" s="49" t="s">
        <v>42</v>
      </c>
      <c r="L25" s="21"/>
      <c r="M25" s="14"/>
      <c r="N25" s="13" t="str">
        <f>'Raw Inc Data'!BS14</f>
        <v xml:space="preserve"> </v>
      </c>
      <c r="O25" s="13" t="str">
        <f>'Raw Inc Data'!BU14</f>
        <v xml:space="preserve"> </v>
      </c>
      <c r="P25" s="13" t="str">
        <f>'Raw Inc Data'!BT14</f>
        <v xml:space="preserve"> </v>
      </c>
    </row>
    <row r="26" spans="1:34" x14ac:dyDescent="0.3">
      <c r="B26" s="32" t="s">
        <v>34</v>
      </c>
      <c r="C26" s="32" t="str">
        <f>IF(OR('Raw Inc Data'!BS15="s",'Raw Inc Data'!BT15="s",'Raw Inc Data'!BU15="s")," (s)","")</f>
        <v/>
      </c>
      <c r="D26"/>
      <c r="E26" s="45" t="str">
        <f t="shared" si="1"/>
        <v>U2</v>
      </c>
      <c r="F26" s="13">
        <f>'Raw Inc Data'!D15</f>
        <v>1.5260967776000001</v>
      </c>
      <c r="G26" s="13">
        <f>'Raw Inc Data'!U15</f>
        <v>1.5012088544</v>
      </c>
      <c r="H26" s="13">
        <f>'Raw Inc Data'!AL15</f>
        <v>1.3324185804999999</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2" t="s">
        <v>35</v>
      </c>
      <c r="C27" s="32" t="str">
        <f>IF(OR('Raw Inc Data'!BS16="s",'Raw Inc Data'!BT16="s",'Raw Inc Data'!BU16="s")," (s)","")</f>
        <v/>
      </c>
      <c r="D27"/>
      <c r="E27" s="45" t="str">
        <f t="shared" si="1"/>
        <v>U3</v>
      </c>
      <c r="F27" s="13">
        <f>'Raw Inc Data'!D16</f>
        <v>1.0765729299</v>
      </c>
      <c r="G27" s="13">
        <f>'Raw Inc Data'!U16</f>
        <v>1.3240128128999999</v>
      </c>
      <c r="H27" s="13">
        <f>'Raw Inc Data'!AL16</f>
        <v>0.88816256149999995</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2" t="s">
        <v>36</v>
      </c>
      <c r="C28" s="32" t="str">
        <f>IF(OR('Raw Inc Data'!BS17="s",'Raw Inc Data'!BT17="s",'Raw Inc Data'!BU17="s")," (s)","")</f>
        <v/>
      </c>
      <c r="D28"/>
      <c r="E28" s="45" t="str">
        <f t="shared" si="1"/>
        <v>U4</v>
      </c>
      <c r="F28" s="13">
        <f>'Raw Inc Data'!D17</f>
        <v>0.84682164000000004</v>
      </c>
      <c r="G28" s="13">
        <f>'Raw Inc Data'!U17</f>
        <v>0.89021134400000002</v>
      </c>
      <c r="H28" s="13">
        <f>'Raw Inc Data'!AL17</f>
        <v>0.84527272019999999</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5" t="s">
        <v>219</v>
      </c>
      <c r="C29" s="32" t="str">
        <f>IF(OR('Raw Inc Data'!BS18="s",'Raw Inc Data'!BT18="s",'Raw Inc Data'!BU18="s")," (s)","")</f>
        <v/>
      </c>
      <c r="D29"/>
      <c r="E29" s="45" t="str">
        <f t="shared" si="1"/>
        <v>Urban U5
(Highest)</v>
      </c>
      <c r="F29" s="13">
        <f>'Raw Inc Data'!D18</f>
        <v>0.63541743699999997</v>
      </c>
      <c r="G29" s="13">
        <f>'Raw Inc Data'!U18</f>
        <v>0.70486945690000002</v>
      </c>
      <c r="H29" s="13">
        <f>'Raw Inc Data'!AL18</f>
        <v>0.73803242069999997</v>
      </c>
      <c r="I29" s="21"/>
      <c r="J29" s="3">
        <v>18</v>
      </c>
      <c r="K29" t="s">
        <v>44</v>
      </c>
      <c r="L29" s="21"/>
      <c r="M29" s="35"/>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5"/>
      <c r="Q30" s="35"/>
      <c r="R30" s="34"/>
      <c r="V30"/>
      <c r="W30"/>
      <c r="X30"/>
      <c r="AF30" s="6"/>
      <c r="AG30" s="6"/>
      <c r="AH30" s="6"/>
    </row>
    <row r="31" spans="1:34" x14ac:dyDescent="0.3">
      <c r="B31"/>
      <c r="D31"/>
      <c r="E31" s="55" t="s">
        <v>139</v>
      </c>
      <c r="F31" s="23"/>
      <c r="G31" s="23"/>
      <c r="H31" s="23"/>
      <c r="I31" s="23"/>
      <c r="J31" s="35"/>
      <c r="K31" s="35"/>
      <c r="L31" s="35"/>
      <c r="M31" s="35"/>
      <c r="N31" s="35"/>
      <c r="O31" s="35"/>
      <c r="P31" s="35"/>
      <c r="R31" s="34"/>
      <c r="V31"/>
      <c r="W31"/>
      <c r="X31"/>
      <c r="AF31" s="6"/>
      <c r="AG31" s="6"/>
      <c r="AH31" s="6"/>
    </row>
    <row r="32" spans="1:34" x14ac:dyDescent="0.3">
      <c r="B32"/>
      <c r="D32"/>
      <c r="E32" s="35"/>
      <c r="F32" s="35"/>
      <c r="G32" s="35"/>
      <c r="H32"/>
      <c r="I32"/>
      <c r="J32" s="6"/>
      <c r="K32" s="6"/>
      <c r="L32" s="6"/>
      <c r="M32" s="35"/>
      <c r="N32" s="35"/>
      <c r="O32" s="35"/>
      <c r="R32" s="34"/>
      <c r="V32"/>
      <c r="W32"/>
      <c r="X32"/>
      <c r="AF32" s="6"/>
      <c r="AG32" s="6"/>
      <c r="AH32" s="6"/>
    </row>
    <row r="33" spans="2:34" x14ac:dyDescent="0.3">
      <c r="B33"/>
      <c r="D33"/>
      <c r="E33" s="35"/>
      <c r="F33" s="35" t="s">
        <v>202</v>
      </c>
      <c r="G33" s="35" t="s">
        <v>203</v>
      </c>
      <c r="H33" t="s">
        <v>204</v>
      </c>
      <c r="I33"/>
      <c r="J33" s="42" t="s">
        <v>201</v>
      </c>
      <c r="K33" s="6"/>
      <c r="L33" s="36"/>
      <c r="M33" s="35"/>
      <c r="N33" s="35"/>
      <c r="O33" s="35"/>
      <c r="R33" s="34"/>
      <c r="V33"/>
      <c r="W33"/>
      <c r="X33"/>
      <c r="AF33" s="6"/>
      <c r="AG33" s="6"/>
      <c r="AH33" s="6"/>
    </row>
    <row r="34" spans="2:34" x14ac:dyDescent="0.3">
      <c r="B34"/>
      <c r="D34"/>
      <c r="E34" s="26" t="s">
        <v>165</v>
      </c>
      <c r="F34" s="27" t="str">
        <f>IF('Raw Inc Data'!BN9="r","*","")</f>
        <v>*</v>
      </c>
      <c r="G34" s="27" t="str">
        <f>IF('Raw Inc Data'!BO9="r","*","")</f>
        <v>*</v>
      </c>
      <c r="H34" s="27" t="str">
        <f>IF('Raw Inc Data'!BP9="r","*","")</f>
        <v>*</v>
      </c>
      <c r="I34" s="25"/>
      <c r="J34" s="43" t="s">
        <v>165</v>
      </c>
      <c r="K34" s="43" t="s">
        <v>205</v>
      </c>
      <c r="L34" s="43" t="s">
        <v>207</v>
      </c>
      <c r="M34" s="43" t="s">
        <v>208</v>
      </c>
      <c r="N34"/>
      <c r="O34" s="34"/>
    </row>
    <row r="35" spans="2:34" x14ac:dyDescent="0.3">
      <c r="B35"/>
      <c r="D35"/>
      <c r="E35" s="26" t="s">
        <v>164</v>
      </c>
      <c r="F35" s="27" t="str">
        <f>IF('Raw Inc Data'!BN14="u","*","")</f>
        <v>*</v>
      </c>
      <c r="G35" s="27" t="str">
        <f>IF('Raw Inc Data'!BO14="u","*","")</f>
        <v>*</v>
      </c>
      <c r="H35" s="27" t="str">
        <f>IF('Raw Inc Data'!BP14="u","*","")</f>
        <v>*</v>
      </c>
      <c r="I35" s="37"/>
      <c r="J35" s="43" t="s">
        <v>164</v>
      </c>
      <c r="K35" s="43" t="s">
        <v>206</v>
      </c>
      <c r="L35" s="43" t="s">
        <v>210</v>
      </c>
      <c r="M35" s="43" t="s">
        <v>209</v>
      </c>
      <c r="N35"/>
      <c r="O35" s="34"/>
    </row>
    <row r="36" spans="2:34" x14ac:dyDescent="0.3">
      <c r="B36"/>
      <c r="D36"/>
      <c r="E36" s="38" t="s">
        <v>167</v>
      </c>
      <c r="F36" s="39"/>
      <c r="G36" s="27" t="str">
        <f>IF('Raw Inc Data'!BQ9="a"," (a)","")</f>
        <v/>
      </c>
      <c r="H36" s="27" t="str">
        <f>IF('Raw Inc Data'!BR9="b"," (b)","")</f>
        <v/>
      </c>
      <c r="I36" s="25"/>
      <c r="J36" s="43" t="s">
        <v>167</v>
      </c>
      <c r="K36" s="43"/>
      <c r="L36" s="43" t="s">
        <v>211</v>
      </c>
      <c r="M36" s="43" t="s">
        <v>212</v>
      </c>
      <c r="N36" s="6"/>
      <c r="O36" s="34"/>
    </row>
    <row r="37" spans="2:34" x14ac:dyDescent="0.3">
      <c r="B37"/>
      <c r="D37"/>
      <c r="E37" s="38" t="s">
        <v>166</v>
      </c>
      <c r="F37" s="39"/>
      <c r="G37" s="27" t="str">
        <f>IF('Raw Inc Data'!BQ14="a"," (a)","")</f>
        <v/>
      </c>
      <c r="H37" s="27" t="str">
        <f>IF('Raw Inc Data'!BR14="b"," (b)","")</f>
        <v/>
      </c>
      <c r="I37" s="25"/>
      <c r="J37" s="44" t="s">
        <v>166</v>
      </c>
      <c r="K37" s="43"/>
      <c r="L37" s="43" t="s">
        <v>213</v>
      </c>
      <c r="M37" s="27" t="s">
        <v>214</v>
      </c>
      <c r="N37" s="6"/>
      <c r="O37" s="34"/>
    </row>
    <row r="38" spans="2:34" x14ac:dyDescent="0.3">
      <c r="B38"/>
      <c r="D38"/>
      <c r="E38" s="26" t="s">
        <v>194</v>
      </c>
      <c r="F38" s="28" t="str">
        <f>CONCATENATE(F$19,F34)</f>
        <v>2008-2012*</v>
      </c>
      <c r="G38" s="28" t="str">
        <f>CONCATENATE(G$19,G34,G36)</f>
        <v>2013-2017*</v>
      </c>
      <c r="H38" s="28" t="str">
        <f>CONCATENATE(H$19,H34,H36)</f>
        <v>2018-2022*</v>
      </c>
      <c r="I38" s="6"/>
      <c r="J38" s="43"/>
      <c r="K38" s="43"/>
      <c r="L38" s="43"/>
      <c r="M38" s="27"/>
      <c r="N38" s="6"/>
      <c r="O38" s="34"/>
    </row>
    <row r="39" spans="2:34" x14ac:dyDescent="0.3">
      <c r="B39"/>
      <c r="D39"/>
      <c r="E39" s="26" t="s">
        <v>195</v>
      </c>
      <c r="F39" s="28" t="str">
        <f>CONCATENATE(F$19,F35)</f>
        <v>2008-2012*</v>
      </c>
      <c r="G39" s="28" t="str">
        <f>CONCATENATE(G$19,G35,G37)</f>
        <v>2013-2017*</v>
      </c>
      <c r="H39" s="28" t="str">
        <f>CONCATENATE(H$19,H35,H37)</f>
        <v>2018-2022*</v>
      </c>
      <c r="I39" s="6"/>
      <c r="J39" s="27"/>
      <c r="K39" s="27"/>
      <c r="L39" s="27"/>
      <c r="M39" s="27"/>
      <c r="N39" s="6"/>
      <c r="O39" s="34"/>
    </row>
    <row r="40" spans="2:34" x14ac:dyDescent="0.3">
      <c r="B40"/>
      <c r="D40"/>
      <c r="J40" s="6"/>
      <c r="K40" s="6"/>
      <c r="L40" s="6"/>
      <c r="M40" s="6"/>
      <c r="N40" s="6"/>
      <c r="O40" s="34"/>
    </row>
    <row r="41" spans="2:34" x14ac:dyDescent="0.3">
      <c r="B41" s="53" t="s">
        <v>226</v>
      </c>
      <c r="C41" s="53"/>
      <c r="D41" s="54"/>
      <c r="E41" s="54"/>
      <c r="F41" s="54"/>
      <c r="G41" s="54"/>
      <c r="H41" s="54"/>
      <c r="I41" s="54"/>
      <c r="J41" s="54"/>
      <c r="K41" s="54"/>
      <c r="L41" s="54"/>
      <c r="M41" s="54"/>
      <c r="N41" s="54"/>
      <c r="O41" s="54"/>
      <c r="P41" s="54"/>
      <c r="Q41" s="54"/>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11</vt:i4>
      </vt:variant>
      <vt:variant>
        <vt:lpstr>Charts</vt:lpstr>
      </vt:variant>
      <vt:variant>
        <vt:i4>3</vt:i4>
      </vt:variant>
      <vt:variant>
        <vt:lpstr>Named Ranges</vt:lpstr>
      </vt:variant>
      <vt:variant>
        <vt:i4>22</vt:i4>
      </vt:variant>
    </vt:vector>
  </HeadingPairs>
  <TitlesOfParts>
    <vt:vector size="36" baseType="lpstr">
      <vt:lpstr>Table_RHAs</vt:lpstr>
      <vt:lpstr>Table_WpgCA</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Data'!cabg_Feb_5_2013hjp_1</vt:lpstr>
      <vt:lpstr>'Raw Data'!cabg_Feb_5_2013hjp_1_1</vt:lpstr>
      <vt:lpstr>'Raw Data'!cath_Feb_5_2013hjp</vt:lpstr>
      <vt:lpstr>'Raw Data'!cath_Feb_5_2013hjp_1</vt:lpstr>
      <vt:lpstr>'Raw Data'!dementia_Feb_12_2013hjp</vt:lpstr>
      <vt:lpstr>'Raw Data'!dementia_Feb_12_2013hjp_1</vt:lpstr>
      <vt:lpstr>'Raw Data'!hip_replace_Feb_5_2013hjp</vt:lpstr>
      <vt:lpstr>'Raw Data'!hip_replace_Feb_5_2013hjp_1</vt:lpstr>
      <vt:lpstr>'Raw Data'!knee_replace_Feb_5_2013hjp</vt:lpstr>
      <vt:lpstr>'Raw Data'!knee_replace_Feb_5_2013hjp_1</vt:lpstr>
      <vt:lpstr>'Raw Data'!pci_Feb_5_2013hjp</vt:lpstr>
      <vt:lpstr>'Raw Data'!pci_Feb_5_2013hjp_1</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RHA-Chapter3-Suicide-rates</dc:title>
  <dc:creator>rodm</dc:creator>
  <cp:lastModifiedBy>Lindsey Dahl</cp:lastModifiedBy>
  <cp:lastPrinted>2024-06-05T19:11:10Z</cp:lastPrinted>
  <dcterms:created xsi:type="dcterms:W3CDTF">2012-06-19T01:21:24Z</dcterms:created>
  <dcterms:modified xsi:type="dcterms:W3CDTF">2025-12-04T16:33:05Z</dcterms:modified>
</cp:coreProperties>
</file>